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210" yWindow="75" windowWidth="13440" windowHeight="12705" tabRatio="599"/>
  </bookViews>
  <sheets>
    <sheet name="2017 -2019 с учетом изменений" sheetId="2" r:id="rId1"/>
    <sheet name="Лист1" sheetId="5" state="hidden" r:id="rId2"/>
  </sheets>
  <definedNames>
    <definedName name="_xlnm._FilterDatabase" localSheetId="0" hidden="1">'2017 -2019 с учетом изменений'!$A$7:$AM$434</definedName>
  </definedNames>
  <calcPr calcId="145621"/>
</workbook>
</file>

<file path=xl/calcChain.xml><?xml version="1.0" encoding="utf-8"?>
<calcChain xmlns="http://schemas.openxmlformats.org/spreadsheetml/2006/main">
  <c r="F15" i="2" l="1"/>
  <c r="C343" i="2" l="1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9" i="2" l="1"/>
  <c r="C56" i="2"/>
  <c r="C57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D58" i="2"/>
  <c r="C42" i="2"/>
  <c r="C37" i="2" l="1"/>
  <c r="A9" i="2" l="1"/>
  <c r="C50" i="2" l="1"/>
  <c r="C36" i="2"/>
  <c r="T424" i="2" l="1"/>
  <c r="M424" i="2"/>
  <c r="O424" i="2"/>
  <c r="S424" i="2"/>
  <c r="Q424" i="2"/>
  <c r="R424" i="2"/>
  <c r="P424" i="2"/>
  <c r="N424" i="2"/>
  <c r="L424" i="2"/>
  <c r="K424" i="2"/>
  <c r="F424" i="2"/>
  <c r="G424" i="2"/>
  <c r="H424" i="2"/>
  <c r="I424" i="2"/>
  <c r="J424" i="2"/>
  <c r="E424" i="2"/>
  <c r="D424" i="2"/>
  <c r="C423" i="2"/>
  <c r="C9" i="5" l="1"/>
  <c r="C8" i="5"/>
  <c r="T434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D434" i="2"/>
  <c r="C433" i="2"/>
  <c r="C432" i="2"/>
  <c r="C431" i="2"/>
  <c r="C430" i="2"/>
  <c r="C429" i="2"/>
  <c r="C428" i="2"/>
  <c r="C427" i="2"/>
  <c r="C426" i="2"/>
  <c r="C422" i="2"/>
  <c r="C421" i="2"/>
  <c r="C420" i="2"/>
  <c r="C419" i="2"/>
  <c r="C418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342" i="2"/>
  <c r="T340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D340" i="2"/>
  <c r="C339" i="2"/>
  <c r="C338" i="2"/>
  <c r="C337" i="2"/>
  <c r="C336" i="2"/>
  <c r="C335" i="2"/>
  <c r="C334" i="2"/>
  <c r="C333" i="2"/>
  <c r="C332" i="2"/>
  <c r="C331" i="2"/>
  <c r="T32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D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T314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D314" i="2"/>
  <c r="C313" i="2"/>
  <c r="C312" i="2"/>
  <c r="C311" i="2"/>
  <c r="C310" i="2"/>
  <c r="C309" i="2"/>
  <c r="C308" i="2"/>
  <c r="C307" i="2"/>
  <c r="C306" i="2"/>
  <c r="C305" i="2"/>
  <c r="T30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D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8" i="2"/>
  <c r="C237" i="2"/>
  <c r="C236" i="2"/>
  <c r="C235" i="2"/>
  <c r="C234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1" i="2"/>
  <c r="C230" i="2"/>
  <c r="C229" i="2"/>
  <c r="C228" i="2"/>
  <c r="C227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4" i="2"/>
  <c r="C223" i="2"/>
  <c r="C222" i="2"/>
  <c r="C221" i="2"/>
  <c r="C220" i="2"/>
  <c r="C219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6" i="2"/>
  <c r="C215" i="2"/>
  <c r="C214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5" i="2"/>
  <c r="C194" i="2"/>
  <c r="C193" i="2"/>
  <c r="C192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D168" i="2"/>
  <c r="C168" i="2" s="1"/>
  <c r="C167" i="2"/>
  <c r="C166" i="2"/>
  <c r="C165" i="2"/>
  <c r="C164" i="2"/>
  <c r="C163" i="2"/>
  <c r="C162" i="2"/>
  <c r="C161" i="2"/>
  <c r="C160" i="2"/>
  <c r="D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6" i="2"/>
  <c r="C85" i="2"/>
  <c r="C84" i="2"/>
  <c r="C83" i="2"/>
  <c r="C82" i="2"/>
  <c r="C81" i="2"/>
  <c r="C80" i="2"/>
  <c r="C79" i="2"/>
  <c r="C78" i="2"/>
  <c r="C77" i="2"/>
  <c r="C76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5" i="2"/>
  <c r="C54" i="2"/>
  <c r="C53" i="2"/>
  <c r="C52" i="2"/>
  <c r="C51" i="2"/>
  <c r="C48" i="2"/>
  <c r="C47" i="2"/>
  <c r="C46" i="2"/>
  <c r="C45" i="2"/>
  <c r="C44" i="2"/>
  <c r="C43" i="2"/>
  <c r="C41" i="2"/>
  <c r="C40" i="2"/>
  <c r="C39" i="2"/>
  <c r="C38" i="2"/>
  <c r="C35" i="2"/>
  <c r="C34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1" i="2"/>
  <c r="C30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7" i="2"/>
  <c r="C26" i="2"/>
  <c r="C25" i="2"/>
  <c r="C24" i="2"/>
  <c r="C23" i="2"/>
  <c r="C22" i="2"/>
  <c r="C21" i="2"/>
  <c r="C20" i="2"/>
  <c r="C19" i="2"/>
  <c r="C18" i="2"/>
  <c r="C17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E15" i="2"/>
  <c r="D15" i="2"/>
  <c r="C14" i="2"/>
  <c r="C13" i="2"/>
  <c r="C12" i="2"/>
  <c r="C11" i="2"/>
  <c r="D190" i="2" l="1"/>
  <c r="C190" i="2" s="1"/>
  <c r="C159" i="2"/>
  <c r="O9" i="2"/>
  <c r="G9" i="2"/>
  <c r="C416" i="2"/>
  <c r="C340" i="2"/>
  <c r="C15" i="2"/>
  <c r="E9" i="2"/>
  <c r="I9" i="2"/>
  <c r="K9" i="2"/>
  <c r="M9" i="2"/>
  <c r="Q9" i="2"/>
  <c r="S9" i="2"/>
  <c r="C74" i="2"/>
  <c r="C112" i="2"/>
  <c r="C212" i="2"/>
  <c r="C217" i="2"/>
  <c r="C314" i="2"/>
  <c r="C329" i="2"/>
  <c r="C434" i="2"/>
  <c r="C58" i="2"/>
  <c r="C32" i="2"/>
  <c r="F9" i="2"/>
  <c r="H9" i="2"/>
  <c r="J9" i="2"/>
  <c r="L9" i="2"/>
  <c r="N9" i="2"/>
  <c r="P9" i="2"/>
  <c r="R9" i="2"/>
  <c r="T9" i="2"/>
  <c r="C126" i="2"/>
  <c r="C196" i="2"/>
  <c r="C232" i="2"/>
  <c r="C239" i="2"/>
  <c r="C28" i="2"/>
  <c r="C87" i="2"/>
  <c r="C225" i="2"/>
  <c r="C303" i="2"/>
  <c r="C424" i="2"/>
  <c r="D9" i="2" l="1"/>
  <c r="C9" i="2" s="1"/>
</calcChain>
</file>

<file path=xl/sharedStrings.xml><?xml version="1.0" encoding="utf-8"?>
<sst xmlns="http://schemas.openxmlformats.org/spreadsheetml/2006/main" count="499" uniqueCount="446">
  <si>
    <t>№ п\п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</si>
  <si>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</si>
  <si>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</si>
  <si>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</si>
  <si>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</si>
  <si>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</si>
  <si>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</si>
  <si>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</si>
  <si>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</si>
  <si>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</si>
  <si>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</si>
  <si>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</si>
  <si>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</si>
  <si>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электроснабжение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</si>
  <si>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</si>
  <si>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</si>
  <si>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</si>
  <si>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</si>
  <si>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Белоярский район</t>
  </si>
  <si>
    <t>Итого по Березовскому району</t>
  </si>
  <si>
    <t>Кондинский район</t>
  </si>
  <si>
    <t>Итого по Кондинскому району</t>
  </si>
  <si>
    <t>Итого по городу Когалыму</t>
  </si>
  <si>
    <t>город Лангепас</t>
  </si>
  <si>
    <t>город Когалым</t>
  </si>
  <si>
    <t>город Мегион</t>
  </si>
  <si>
    <t>Итого по городу Мегион</t>
  </si>
  <si>
    <t>город Нефтеюганск</t>
  </si>
  <si>
    <t>Итого по Нефтеюганскому району</t>
  </si>
  <si>
    <t>город Нижневартовск</t>
  </si>
  <si>
    <t>Итого по городу Нижневартовску</t>
  </si>
  <si>
    <t>Нижневартовский район</t>
  </si>
  <si>
    <t>Итого по Нижневартовскому району</t>
  </si>
  <si>
    <t>Березовский район</t>
  </si>
  <si>
    <t>город Нягань</t>
  </si>
  <si>
    <t>Итого по городу Нягани</t>
  </si>
  <si>
    <t>Итого по Октябрьскому району</t>
  </si>
  <si>
    <t>Октябрьский район</t>
  </si>
  <si>
    <t>город Покачи</t>
  </si>
  <si>
    <t>Итого по городу Покачи</t>
  </si>
  <si>
    <t>город Пыть-Ях</t>
  </si>
  <si>
    <t>Итого по городу Пыть-Ях</t>
  </si>
  <si>
    <t>город Радужный</t>
  </si>
  <si>
    <t>Итого по городу Радужный</t>
  </si>
  <si>
    <t>Советский район</t>
  </si>
  <si>
    <t>Итого по Советскому району</t>
  </si>
  <si>
    <t>Сургутский район</t>
  </si>
  <si>
    <t>Итого по Сургутскому району</t>
  </si>
  <si>
    <t>город Урай</t>
  </si>
  <si>
    <t>ул. Гагарина, д. 81</t>
  </si>
  <si>
    <t>город Ханты-Мансийск</t>
  </si>
  <si>
    <t>Итого по городу Ханты-Мансийску</t>
  </si>
  <si>
    <t>Ханты-Мансийский район</t>
  </si>
  <si>
    <t>Итого по Ханты-Мансийскому району</t>
  </si>
  <si>
    <t>город Югорск</t>
  </si>
  <si>
    <t>Итого по городу Югорску</t>
  </si>
  <si>
    <t>город Сургут</t>
  </si>
  <si>
    <t>Итого по  Белоярскому району</t>
  </si>
  <si>
    <t>ул. Мира, д. 2А</t>
  </si>
  <si>
    <t>ул. Мира, д. 2Б</t>
  </si>
  <si>
    <t>ул. Мира, д. 4А</t>
  </si>
  <si>
    <t>ул. Мира, д. 8</t>
  </si>
  <si>
    <t>ул. Степана Повха, д. 12</t>
  </si>
  <si>
    <t>ул. Степана Повха, д. 6</t>
  </si>
  <si>
    <t>ул. Степана Повха, д. 8</t>
  </si>
  <si>
    <t>Итого по городу Лангепасу</t>
  </si>
  <si>
    <t>ул. Ленина, д. 4</t>
  </si>
  <si>
    <t>мкр. 1-й, д. 14</t>
  </si>
  <si>
    <t>мкр. 1-й, д. 19</t>
  </si>
  <si>
    <t>мкр. 3-й, д. 1</t>
  </si>
  <si>
    <t>Итого по городу Нефтеюганску</t>
  </si>
  <si>
    <t>п. Куть-Ях, д. 2</t>
  </si>
  <si>
    <t>Нефтеюганский район</t>
  </si>
  <si>
    <t>ул. Ленина, д. 3</t>
  </si>
  <si>
    <t>ул. Мира, д. 4</t>
  </si>
  <si>
    <t>пгт. Излучинск, ул. Набережная, д. 7</t>
  </si>
  <si>
    <t>пгт. Излучинск, ул. Энергетиков, д. 1</t>
  </si>
  <si>
    <t>Итого по городу Сургуту</t>
  </si>
  <si>
    <t>ул. Ключевая, д. 24</t>
  </si>
  <si>
    <t>ул. Степана Повха, д. 4</t>
  </si>
  <si>
    <t>ул. Ленина, д. 8</t>
  </si>
  <si>
    <t>ул. Маршала Жукова, д. 4</t>
  </si>
  <si>
    <t>ул. Мира, д. 6</t>
  </si>
  <si>
    <t>ул. Мира, д. 12</t>
  </si>
  <si>
    <t>пгт. Излучинск, ул. Набережная, д. 9</t>
  </si>
  <si>
    <t>проезд. Дружбы, д. 11</t>
  </si>
  <si>
    <t>Итого по городу Ураю</t>
  </si>
  <si>
    <t>ул. Менделеева, д. 10</t>
  </si>
  <si>
    <t>ул. Менделеева, д. 12</t>
  </si>
  <si>
    <t>ул. Садовая, д. 33</t>
  </si>
  <si>
    <t>мкр. 3-й, д. 5</t>
  </si>
  <si>
    <t>ул. Мира, д. 16</t>
  </si>
  <si>
    <t>ул. Ленина, д. 90А</t>
  </si>
  <si>
    <t>мкр. 2а Лесников, ул. Железнодорожная, д. 4</t>
  </si>
  <si>
    <t>мкр. 2-й, д. 19</t>
  </si>
  <si>
    <t>теплоснабжение</t>
  </si>
  <si>
    <t>ул. Березовская, д. 28</t>
  </si>
  <si>
    <t>ул. Березовская, д. 51</t>
  </si>
  <si>
    <t>ул. Гагарина, д. 130</t>
  </si>
  <si>
    <t>ул. Гагарина, д. 132</t>
  </si>
  <si>
    <t>ул. Гагарина, д. 90а</t>
  </si>
  <si>
    <t>ул. Заводская, д. 22</t>
  </si>
  <si>
    <t>ул. Иртышская, д. 11</t>
  </si>
  <si>
    <t>ул. Карла Маркса, д. 19</t>
  </si>
  <si>
    <t>ул. Ключевая, д. 3</t>
  </si>
  <si>
    <t>ул. Красноармейская, д. 28</t>
  </si>
  <si>
    <t>ул. Ленина, д. 107</t>
  </si>
  <si>
    <t>ул. Ленина, д. 87</t>
  </si>
  <si>
    <t>ул. Ленина, д. 92</t>
  </si>
  <si>
    <t>ул. Ленина, д. 92А</t>
  </si>
  <si>
    <t>ул. Ленина, д. 94</t>
  </si>
  <si>
    <t>ул. Ленина, д. 96А</t>
  </si>
  <si>
    <t>ул. Механизаторов, д. 10</t>
  </si>
  <si>
    <t>ул. Механизаторов, д. 12</t>
  </si>
  <si>
    <t>ул. Механизаторов, д. 4</t>
  </si>
  <si>
    <t>ул. Механизаторов, д. 8</t>
  </si>
  <si>
    <t>ул. Мира, д. 101Б</t>
  </si>
  <si>
    <t>ул. Мира, д. 107</t>
  </si>
  <si>
    <t>ул. Мира, д. 107А</t>
  </si>
  <si>
    <t>ул. Мира, д. 107Б</t>
  </si>
  <si>
    <t>ул. Мира, д. 119</t>
  </si>
  <si>
    <t>ул. Мира, д. 63</t>
  </si>
  <si>
    <t>ул. Пионерская, д. 27</t>
  </si>
  <si>
    <t>ул. Пионерская, д. 29</t>
  </si>
  <si>
    <t>ул. Пионерская, д. 46</t>
  </si>
  <si>
    <t>ул. Пискунова, д. 4</t>
  </si>
  <si>
    <t>ул. Пролетарская, д. 11</t>
  </si>
  <si>
    <t>ул. Промышленная, д. 1</t>
  </si>
  <si>
    <t>ул. Промышленная, д. 3</t>
  </si>
  <si>
    <t>ул. Пушкина, д. 12А</t>
  </si>
  <si>
    <t>ул. Рознина, д. 23</t>
  </si>
  <si>
    <t>ул. Рознина, д. 32</t>
  </si>
  <si>
    <t>ул. Сургутская, д. 27</t>
  </si>
  <si>
    <t>ул. Чкалова, д. 53</t>
  </si>
  <si>
    <t>ул. Шевченко, д. 21</t>
  </si>
  <si>
    <t>ул. Шевченко, д. 22</t>
  </si>
  <si>
    <t>ул. Шевченко, д. 23</t>
  </si>
  <si>
    <t>ул. Шевченко, д. 24</t>
  </si>
  <si>
    <t>ул. Шевченко, д. 25</t>
  </si>
  <si>
    <t>ул. Шевченко, д. 26</t>
  </si>
  <si>
    <t>ул. Шевченко, д. 27</t>
  </si>
  <si>
    <t>ул. Шевченко, д. 33</t>
  </si>
  <si>
    <t>ул. Шевченко, д. 35</t>
  </si>
  <si>
    <t>ул. Шевченко, д. 37</t>
  </si>
  <si>
    <t>ул. Шевченко, д. 39</t>
  </si>
  <si>
    <t>ул. Шевченко, д. 41</t>
  </si>
  <si>
    <t>ул. Шевченко, д. 43</t>
  </si>
  <si>
    <t>ул. Шевченко, д. 45</t>
  </si>
  <si>
    <t>ул. Энгельса, д. 15</t>
  </si>
  <si>
    <t>ул. Молодежная, д. 9</t>
  </si>
  <si>
    <t>ул. Мира, д. 3</t>
  </si>
  <si>
    <t>ул. Ленина, д. 5</t>
  </si>
  <si>
    <t>пр-кт. Мира, д. 4/1</t>
  </si>
  <si>
    <t>ул. Озерная, д. 10</t>
  </si>
  <si>
    <t>пр-кт. Мира, д. 14</t>
  </si>
  <si>
    <t>пр-кт. Мира, д. 20</t>
  </si>
  <si>
    <t>пр-кт. Мира, д. 32/2</t>
  </si>
  <si>
    <t>пр-кт. Мира, д. 4</t>
  </si>
  <si>
    <t>пр-кт. Набережный, д. 2</t>
  </si>
  <si>
    <t>проезд. Дружбы, д. 10</t>
  </si>
  <si>
    <t>проезд. Дружбы, д. 14</t>
  </si>
  <si>
    <t>проезд. Дружбы, д. 15</t>
  </si>
  <si>
    <t>ул. 30 лет Победы, д. 9А</t>
  </si>
  <si>
    <t>ул. Аэрофлотская, д. 38</t>
  </si>
  <si>
    <t>ул. Аэрофлотская, д. 50</t>
  </si>
  <si>
    <t>ул. Бажова, д. 10</t>
  </si>
  <si>
    <t>ул. Бажова, д. 12</t>
  </si>
  <si>
    <t>ул. Бажова, д. 14</t>
  </si>
  <si>
    <t>ул. Бажова, д. 19</t>
  </si>
  <si>
    <t>ул. Бажова, д. 20</t>
  </si>
  <si>
    <t>ул. Бажова, д. 21</t>
  </si>
  <si>
    <t>ул. Бажова, д. 5</t>
  </si>
  <si>
    <t>ул. Бажова, д. 8</t>
  </si>
  <si>
    <t>ул. Бахилова, д. 3</t>
  </si>
  <si>
    <t>ул. Бахилова, д. 8</t>
  </si>
  <si>
    <t>ул. Грибоедова, д. 3</t>
  </si>
  <si>
    <t>ул. Грибоедова, д. 5</t>
  </si>
  <si>
    <t>ул. Грибоедова, д. 7</t>
  </si>
  <si>
    <t>ул. Григория Кукуевицкого, д. 12/1</t>
  </si>
  <si>
    <t>ул. Дзержинского, д. 18</t>
  </si>
  <si>
    <t>ул. Дзержинского, д. 2</t>
  </si>
  <si>
    <t>ул. Дзержинского, д. 2/1</t>
  </si>
  <si>
    <t>ул. Дзержинского, д. 8</t>
  </si>
  <si>
    <t>ул. Дзержинского, д. 8а</t>
  </si>
  <si>
    <t>ул. Дзержинского, д. 8б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</si>
  <si>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</si>
  <si>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</si>
  <si>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</si>
  <si>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</si>
  <si>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Майская, д. 1</t>
  </si>
  <si>
    <t>ул. Мелик-Карамова, д. 68</t>
  </si>
  <si>
    <t>ул. Мелик-Карамова, д. 70</t>
  </si>
  <si>
    <t>ул. Мелик-Карамова, д. 74А</t>
  </si>
  <si>
    <t>ул. Московская, д. 34</t>
  </si>
  <si>
    <t>ул. Московская, д. 34а</t>
  </si>
  <si>
    <t>ул. Московская, д. 34б</t>
  </si>
  <si>
    <t>ул. Островского, д. 11</t>
  </si>
  <si>
    <t>ул. Островского, д. 3</t>
  </si>
  <si>
    <t>ул. Привокзальная, д. 10</t>
  </si>
  <si>
    <t>ул. Привокзальная, д. 6</t>
  </si>
  <si>
    <t>ул. Просвещения, д. 49</t>
  </si>
  <si>
    <t>ул. Просвещения, д. 52</t>
  </si>
  <si>
    <t>ул. Республики, д. 86</t>
  </si>
  <si>
    <t>ул. Республики, д. 88</t>
  </si>
  <si>
    <t>ул. Трубная, д. 5/1</t>
  </si>
  <si>
    <t>ул. Трубная, д. 5/3</t>
  </si>
  <si>
    <t>ул. Энтузиастов, д. 1</t>
  </si>
  <si>
    <t>ул. Энтузиастов, д. 3</t>
  </si>
  <si>
    <t>ул. Энтузиастов, д. 42</t>
  </si>
  <si>
    <t>ул. Энтузиастов, д. 44</t>
  </si>
  <si>
    <t>ул. Григория Кукуевицкого, д. 10/4</t>
  </si>
  <si>
    <t>ул. 50 лет ВЛКСМ, д. 6А</t>
  </si>
  <si>
    <t>ул. 50 лет ВЛКСМ, д. 8</t>
  </si>
  <si>
    <t>пгт. Барсово, ул. Обская, д. 34</t>
  </si>
  <si>
    <t>пгт. Федоровский, пер. Парковый, д. 11</t>
  </si>
  <si>
    <t>пгт. Белый Яр, ул. Островского, д. 14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</si>
  <si>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</si>
  <si>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</si>
  <si>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</si>
  <si>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</si>
  <si>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</si>
  <si>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</si>
  <si>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пгт. Федоровский, ул. Ленина, д. 16</t>
  </si>
  <si>
    <t>г. Белоярский,мкр. 3, д. 21</t>
  </si>
  <si>
    <t>г. Белоярский,мкр. 3, д. 23</t>
  </si>
  <si>
    <t>г. Белоярский,мкр. 3, д. 25</t>
  </si>
  <si>
    <t>г. Белоярский,мкр. 3, д. 26</t>
  </si>
  <si>
    <t>п. Светлый, ул. Первопроходцев, д. 43</t>
  </si>
  <si>
    <t>п. Светлый, ул. Первопроходцев, д. 45</t>
  </si>
  <si>
    <t>п. Светлый, ул. Первопроходцев, д. 59</t>
  </si>
  <si>
    <t>п. Светлый, ул. Первопроходцев, д. 60</t>
  </si>
  <si>
    <t>п. Светлый, ул. Первопроходцев, д. 65</t>
  </si>
  <si>
    <t>пгт. Игрим, ул. Кооперативная, д. 32</t>
  </si>
  <si>
    <t>пгт. Игрим, ул. Мира, д. 18</t>
  </si>
  <si>
    <t>п. Светлый, ул. Набережная, д. 67</t>
  </si>
  <si>
    <t>пгт. Игрим, ул. имени Н.Кухаря, д. 8</t>
  </si>
  <si>
    <t>пгт. Игрим, ул. имени Н.Кухаря, д. 17</t>
  </si>
  <si>
    <t>пгт. Игрим, ул. Кооперативная, д. 41</t>
  </si>
  <si>
    <t>ул. Дружбы Народов, д. 37</t>
  </si>
  <si>
    <t>ул. Привокзальная, д. 13</t>
  </si>
  <si>
    <t>ул. Дружбы Народов, д. 18</t>
  </si>
  <si>
    <t>ул. Дружбы Народов, д. 22</t>
  </si>
  <si>
    <t>ул. Мира, д. 18А</t>
  </si>
  <si>
    <t>ул. Молодежная, д. 10</t>
  </si>
  <si>
    <t>ул. Молодежная, д. 13</t>
  </si>
  <si>
    <t>ул. Молодежная, д. 14</t>
  </si>
  <si>
    <t>ул. Дружбы Народов, д. 19</t>
  </si>
  <si>
    <t>пгт. Междуреченский, ул. Толстого, д. 23</t>
  </si>
  <si>
    <t>пгт. Междуреченский, ул. Толстого, д. 25</t>
  </si>
  <si>
    <t>ул. Ленина, д. 10</t>
  </si>
  <si>
    <t>ул. Ленина, д. 12</t>
  </si>
  <si>
    <t>ул. Ленина, д. 6, корп. 1</t>
  </si>
  <si>
    <t>ул. Нефтепромышленная, д. 22</t>
  </si>
  <si>
    <t>ул. Садовая, д. 16</t>
  </si>
  <si>
    <t>ул. Садовая, д. 16, корп. 1</t>
  </si>
  <si>
    <t>ул. Садовая, д. 35</t>
  </si>
  <si>
    <t>ул. Свободы, д. 40</t>
  </si>
  <si>
    <t>ул. Свободы, д. 42</t>
  </si>
  <si>
    <t>б-р. Комсомольский, д. 14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</si>
  <si>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</si>
  <si>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</si>
  <si>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</si>
  <si>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</si>
  <si>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2Б</t>
  </si>
  <si>
    <t>б-р. Комсомольский, д. 2В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</si>
  <si>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</si>
  <si>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</si>
  <si>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</si>
  <si>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</si>
  <si>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б-р. Комсомольский, д. 1</t>
  </si>
  <si>
    <t>б-р. Комсомольский, д. 5</t>
  </si>
  <si>
    <t>ул. Дзержинского, д. 15А</t>
  </si>
  <si>
    <t>ул. Дзержинского, д. 19Б</t>
  </si>
  <si>
    <t>ул. Дзержинского, д. 19В</t>
  </si>
  <si>
    <t>ул. Интернациональная, д. 10Б</t>
  </si>
  <si>
    <t>ул. Интернациональная, д. 12Б</t>
  </si>
  <si>
    <t>ул. Интернациональная, д. 14</t>
  </si>
  <si>
    <t>ул. Интернациональная, д. 20А</t>
  </si>
  <si>
    <t>ул. Интернациональная, д. 8Б</t>
  </si>
  <si>
    <t>ул. Ленина, д. 13</t>
  </si>
  <si>
    <t>ул. Менделеева, д. 30Б</t>
  </si>
  <si>
    <t>ул. Менделеева, д. 32</t>
  </si>
  <si>
    <t>ул. Мира, д. 36А</t>
  </si>
  <si>
    <t>ул. Мира, д. 3А</t>
  </si>
  <si>
    <t>ул. Мира, д. 40А</t>
  </si>
  <si>
    <t>ул. Мира, д. 44</t>
  </si>
  <si>
    <t>ул. Мира, д. 48А</t>
  </si>
  <si>
    <t>ул. Мира, д. 48Б</t>
  </si>
  <si>
    <t>ул. Мира, д. 54</t>
  </si>
  <si>
    <t>ул. Мира, д. 56А</t>
  </si>
  <si>
    <t>ул. Нефтяников, д. 13А</t>
  </si>
  <si>
    <t>ул. Нефтяников, д. 70</t>
  </si>
  <si>
    <t>ул. Нефтяников, д. 70Б</t>
  </si>
  <si>
    <t>ул. Нефтяников, д. 72А</t>
  </si>
  <si>
    <t>ул. Пермская, д. 14А</t>
  </si>
  <si>
    <t>ул. Северная, д. 76А</t>
  </si>
  <si>
    <t>ул. Ханты-Мансийская, д. 37А</t>
  </si>
  <si>
    <t>ул. Чапаева, д. 59</t>
  </si>
  <si>
    <t>ул. Чапаева, д. 61</t>
  </si>
  <si>
    <t>ул. Чапаева, д. 63</t>
  </si>
  <si>
    <t>пр-кт. Победы, д. 21 вставка</t>
  </si>
  <si>
    <t>пр-кт. Победы, д. 8</t>
  </si>
  <si>
    <t>пр-кт. Победы, д. 9</t>
  </si>
  <si>
    <t>ул. 60 лет Октября, д. 5а</t>
  </si>
  <si>
    <t>ул. 60 лет Октября, д. 7</t>
  </si>
  <si>
    <t>ул. 60 лет Октября, д. 9</t>
  </si>
  <si>
    <t>ул. Гагарина, д. 9</t>
  </si>
  <si>
    <t>ул. Декабристов, д. 8</t>
  </si>
  <si>
    <t>ул. Заводская, д. 13а</t>
  </si>
  <si>
    <t>ул. Маршала Жукова, д. 8б вставка</t>
  </si>
  <si>
    <t>ул. Менделеева, д. 2а</t>
  </si>
  <si>
    <t>ул. Менделеева, д. 4б</t>
  </si>
  <si>
    <t>ул. Мира, д. 12б</t>
  </si>
  <si>
    <t>ул. Мира, д. 2а</t>
  </si>
  <si>
    <t>ул. Пионерская, д. 11а</t>
  </si>
  <si>
    <t>ул. Таежная, д. 31</t>
  </si>
  <si>
    <t>ул. Таежная, д. 31а</t>
  </si>
  <si>
    <t>пгт. Талинка, мкр. 1-й, д. 43</t>
  </si>
  <si>
    <t>пгт. Талинка, мкр. 2-й, д. 1</t>
  </si>
  <si>
    <t>ул. 40 лет Победы, д. 7</t>
  </si>
  <si>
    <t>ул. Декабристов, д. 6</t>
  </si>
  <si>
    <t>ул. Железнодорожная, д. 11, корп. А</t>
  </si>
  <si>
    <t>ул. Мира, д. 18, корп. 3</t>
  </si>
  <si>
    <t>мкр. 3-й, д. 16</t>
  </si>
  <si>
    <t>мкр. 3-й, д. 4</t>
  </si>
  <si>
    <t>мкр. 16-й, д. 25</t>
  </si>
  <si>
    <t>мкр. 16-й, д. 7</t>
  </si>
  <si>
    <t>мкр. 16-й, д. 8</t>
  </si>
  <si>
    <t>мкр. 2-й, д. 1а</t>
  </si>
  <si>
    <t>мкр. 2-й, д. 20</t>
  </si>
  <si>
    <t>мкр. 2-й, д. 22</t>
  </si>
  <si>
    <t>мкр. 2-й, д. 23</t>
  </si>
  <si>
    <t>мкр. 2-й, д. 6</t>
  </si>
  <si>
    <t>мкр. 2-й, д. 7</t>
  </si>
  <si>
    <t>мкр. 5-й, д. 1</t>
  </si>
  <si>
    <t>мкр. 6-й, д. 67</t>
  </si>
  <si>
    <t>мкр. 7-й, д. 25Д</t>
  </si>
  <si>
    <t>мкр. 7-й, д. 39Д</t>
  </si>
  <si>
    <t>мкр. 8-й, д. 1</t>
  </si>
  <si>
    <t>мкр. 8-й, д. 13</t>
  </si>
  <si>
    <t>мкр. 8-й, д. 20</t>
  </si>
  <si>
    <t>мкр. 8-й, д. 23</t>
  </si>
  <si>
    <t>мкр. 8-й, д. 5</t>
  </si>
  <si>
    <t>мкр. 2-й, д. 8</t>
  </si>
  <si>
    <t>мкр. 2-й, д. 9</t>
  </si>
  <si>
    <t>мкр. 3-й, д. 10</t>
  </si>
  <si>
    <t>мкр. 3-й, д. 11</t>
  </si>
  <si>
    <t>мкр. 3-й, д. 13</t>
  </si>
  <si>
    <t>мкр. 3-й, д. 8</t>
  </si>
  <si>
    <t>мкр. 1-й, д. 23</t>
  </si>
  <si>
    <t>мкр. 1-й, д. 32</t>
  </si>
  <si>
    <t>мкр. 1-й, д. 38</t>
  </si>
  <si>
    <t>мкр. 1-й, д. 40</t>
  </si>
  <si>
    <t>мкр. 1-й, д. 49</t>
  </si>
  <si>
    <t>мкр. 2-й, д. 3</t>
  </si>
  <si>
    <t>мкр. 2-й, д. 5</t>
  </si>
  <si>
    <t>мкр. 4-й, д. 8</t>
  </si>
  <si>
    <t>ул. Тихона Сенькина, д. 8</t>
  </si>
  <si>
    <t>ул. Чернышова, д. 16</t>
  </si>
  <si>
    <t>мкр. 1А, д. 71</t>
  </si>
  <si>
    <t>мкр. 1А, д. 72</t>
  </si>
  <si>
    <t>мкр. 2, д. 56</t>
  </si>
  <si>
    <t>мкр. 2, д. 57</t>
  </si>
  <si>
    <t>мкр. 2, д. 66</t>
  </si>
  <si>
    <t>мкр. 2, д. 67</t>
  </si>
  <si>
    <t>мкр. 2, д. 77</t>
  </si>
  <si>
    <t>мкр. 2, д. 89</t>
  </si>
  <si>
    <t>мкр. 2, д. 92</t>
  </si>
  <si>
    <t>п. Салым, ул. 45 лет Победы, д. 6</t>
  </si>
  <si>
    <t>п. Сингапай, пр-кт. Молодежный, д. 57</t>
  </si>
  <si>
    <t>п. Сингапай, ул. Круг Б-3, д. 41</t>
  </si>
  <si>
    <t>п. Сингапай, ул. Круг Б-4, д. 30</t>
  </si>
  <si>
    <t>п. Сингапай, ул. Круг Б-4, д. 32</t>
  </si>
  <si>
    <t>пгт. Пойковский, мкр. 1-й, д. 79</t>
  </si>
  <si>
    <t>пгт. Пойковский, мкр. Дорожник, д. 1</t>
  </si>
  <si>
    <t>пгт. Пойковский, мкр. Дорожник, д. 4</t>
  </si>
  <si>
    <t>с. Чеускино, ул. Новая, д. 7</t>
  </si>
  <si>
    <t>с. Чеускино, ул. Центральная, д. 29</t>
  </si>
  <si>
    <t>пгт. Излучинск, ул. Набережная, д. 3</t>
  </si>
  <si>
    <t>пгт. Новоаганск, ул. Центральная, д. 5</t>
  </si>
  <si>
    <t>с. Ларьяк, пер. Больничный, д. 2</t>
  </si>
  <si>
    <t>п. Горноправдинск, проезд. Центральный, д. 8</t>
  </si>
  <si>
    <t>п. Горноправдинск, ул. Петелина, д. 1</t>
  </si>
  <si>
    <t>п. Горноправдинск, ул. Петелина, д. 1А</t>
  </si>
  <si>
    <t>п. Горноправдинск, ул. Петелина, д. 2</t>
  </si>
  <si>
    <t>п. Горноправдинск, ул. Петелина, д. 4</t>
  </si>
  <si>
    <t>г. Советский, ул. Гагарина, д. 75</t>
  </si>
  <si>
    <t>г. Советский, ул. Гастелло, д. 33</t>
  </si>
  <si>
    <t>г. Советский, ул. Гастелло, д. 43</t>
  </si>
  <si>
    <t>г. Советский, ул. Железнодорожная, д. 20</t>
  </si>
  <si>
    <t>г. Советский, ул. Киевская, д. 20</t>
  </si>
  <si>
    <t>г. Советский, ул. Макаренко, д. 5</t>
  </si>
  <si>
    <t>пгт. Коммунистический, ул. Медиков, д. 3</t>
  </si>
  <si>
    <t>пгт. Коммунистический, ул. Медиков, д. 5</t>
  </si>
  <si>
    <t>пгт. Таежный, ул. Уральская, д. 34</t>
  </si>
  <si>
    <t>ул. Дружбы Народов, д. 23</t>
  </si>
  <si>
    <t>ул. Комсомольская, д. 16</t>
  </si>
  <si>
    <t>ул. Ленина, д. 28</t>
  </si>
  <si>
    <t>ул. Ленина, д. 33</t>
  </si>
  <si>
    <t>ул. Ленина, д. 41</t>
  </si>
  <si>
    <t>ул. Мира, д. 13</t>
  </si>
  <si>
    <t>ул. Мира, д. 5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</si>
  <si>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</si>
  <si>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</si>
  <si>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</si>
  <si>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</si>
  <si>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</t>
  </si>
  <si>
    <t>Проектные работы</t>
  </si>
  <si>
    <t>2018 год</t>
  </si>
  <si>
    <t>II. Перечень работ по капитальному ремонту общего имущества в многоквартирных домах</t>
  </si>
  <si>
    <t>ул. Березовская, д. 12</t>
  </si>
  <si>
    <t>пгт. Андра, мкр. Финский, д. 3</t>
  </si>
  <si>
    <t>ул. Строителей, д. 109</t>
  </si>
  <si>
    <t>д. Сайгатина, ул. Совхозная, д. 11</t>
  </si>
  <si>
    <t>ул. Железнодорожная, д. 45</t>
  </si>
  <si>
    <t>ул. Обская, д.14</t>
  </si>
  <si>
    <t>ул. Мира, д. 105</t>
  </si>
  <si>
    <t>ул. Ленина, д. 78</t>
  </si>
  <si>
    <t>ул. Крупской, д. 20</t>
  </si>
  <si>
    <t>ул. Пионерская, д. 111</t>
  </si>
  <si>
    <t>ул. Ленина, д. 85</t>
  </si>
  <si>
    <t>ул. Лермонтова, д. 27</t>
  </si>
  <si>
    <t>г. Лянтор, мкр. 3-й, д. 45</t>
  </si>
  <si>
    <t>г. Лянтор, мкр. 3-й, д. 46</t>
  </si>
  <si>
    <t>ул. Рознина, д. 50</t>
  </si>
  <si>
    <t>ул. Гагарина, д. 111</t>
  </si>
  <si>
    <t>ул. Гагарина, д. 63</t>
  </si>
  <si>
    <t>ул. Гагарина, д. 77</t>
  </si>
  <si>
    <t>ул. Крупской, д. 15</t>
  </si>
  <si>
    <t>ул. Мира, д. 50</t>
  </si>
  <si>
    <t>ул. Пушкина, д. 15А</t>
  </si>
  <si>
    <t>ул. Рознина, д. 38</t>
  </si>
  <si>
    <t>мкр. 1-й Центральный, д. 17</t>
  </si>
  <si>
    <t>мкр. 1-й Центральный, д. 2</t>
  </si>
  <si>
    <t>мкр. 1-й Центральный, д. 9</t>
  </si>
  <si>
    <t>мкр. 2-й Нефтяников, д. 1</t>
  </si>
  <si>
    <t>пгт. Пойковский, мкр. Дорожник, д. 7</t>
  </si>
  <si>
    <t>п. Горноправдинск, ул. Поспелова, д. 5</t>
  </si>
  <si>
    <t>ул. Дружбы Народов, д. 29</t>
  </si>
  <si>
    <t>ул. Прибалтийская, д. 27/1</t>
  </si>
  <si>
    <t>ул. Мира, д. 23</t>
  </si>
  <si>
    <t>пр-кт. Шмидта, д. 10</t>
  </si>
  <si>
    <t>ул. Югорская, д. 22</t>
  </si>
  <si>
    <t>ул. Набережная, д. 157</t>
  </si>
  <si>
    <t>Перечень работ по капитальному ремонту общего имущества в многоквартирных домах</t>
  </si>
  <si>
    <t>Итого поХМАО-Югре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</si>
</sst>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р_."/>
    <numFmt numFmtId="165" formatCode="#,##0.00_р_."/>
  </numFmts>
  <fonts count="3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  <charset val="204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8"/>
      <name val="Calibri"/>
      <family val="2"/>
    </font>
    <font>
      <b/>
      <sz val="8"/>
      <name val="Times New Roman"/>
      <family val="1"/>
      <charset val="204"/>
    </font>
    <font>
      <sz val="8"/>
      <color rgb="FFFF0000"/>
      <name val="Calibri"/>
      <family val="2"/>
    </font>
    <font>
      <sz val="10"/>
      <color theme="1"/>
      <name val="Times New Roman"/>
      <family val="1"/>
      <charset val="204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0" fontId="12" fillId="0" borderId="0"/>
  </cellStyleXfs>
  <cellXfs count="222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5" fillId="0" borderId="0" xfId="0" applyFont="1" applyFill="1"/>
    <xf numFmtId="165" fontId="18" fillId="0" borderId="0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/>
    <xf numFmtId="2" fontId="15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/>
    <xf numFmtId="1" fontId="22" fillId="0" borderId="0" xfId="0" applyNumberFormat="1" applyFont="1" applyFill="1" applyBorder="1"/>
    <xf numFmtId="1" fontId="0" fillId="0" borderId="0" xfId="0" applyNumberFormat="1" applyFill="1"/>
    <xf numFmtId="2" fontId="1" fillId="0" borderId="2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/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Fill="1" applyBorder="1" applyAlignment="1">
      <alignment horizontal="left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left" vertical="center"/>
    </xf>
    <xf numFmtId="4" fontId="14" fillId="0" borderId="2" xfId="0" applyNumberFormat="1" applyFont="1" applyFill="1" applyBorder="1" applyAlignment="1">
      <alignment horizontal="left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5" fontId="14" fillId="0" borderId="9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14" fillId="0" borderId="8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8"/>
    <cellStyle name="Обычный 5" xfId="2"/>
    <cellStyle name="Обычный 6" xfId="3"/>
    <cellStyle name="Обычный 7" xfId="4"/>
    <cellStyle name="Обычный 8" xfId="5"/>
    <cellStyle name="Обычный 9" xfId="6"/>
    <cellStyle name="Финансовый 2" xfId="7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434"/>
  <sheetViews>
    <sheetView tabSelected="1" zoomScale="70" zoomScaleNormal="70" workbookViewId="0">
      <pane ySplit="7" topLeftCell="A8" activePane="bottomLeft" state="frozen"/>
      <selection pane="bottomLeft" activeCell="P12" sqref="P12"/>
    </sheetView>
  </sheetViews>
  <sheetFormatPr defaultRowHeight="15" x14ac:dyDescent="0.25"/>
  <cols>
    <col min="1" max="1" width="11.28515625" style="75" customWidth="1"/>
    <col min="2" max="2" width="23.85546875" style="16" customWidth="1"/>
    <col min="3" max="3" width="20.140625" style="43" customWidth="1"/>
    <col min="4" max="4" width="17.42578125" style="43" customWidth="1"/>
    <col min="5" max="9" width="16.7109375" style="44" customWidth="1"/>
    <col min="10" max="10" width="14.85546875" style="44" customWidth="1"/>
    <col min="11" max="11" width="7.7109375" style="116" customWidth="1"/>
    <col min="12" max="12" width="15" style="44" customWidth="1"/>
    <col min="13" max="13" width="10.28515625" style="44" customWidth="1"/>
    <col min="14" max="14" width="16.7109375" style="120" customWidth="1"/>
    <col min="15" max="15" width="8.85546875" style="44" customWidth="1"/>
    <col min="16" max="16" width="17" style="120" customWidth="1"/>
    <col min="17" max="17" width="10.7109375" style="44" customWidth="1"/>
    <col min="18" max="18" width="17" style="120" customWidth="1"/>
    <col min="19" max="19" width="8.28515625" style="44" customWidth="1"/>
    <col min="20" max="20" width="13.7109375" style="121" customWidth="1"/>
    <col min="21" max="21" width="56.28515625" style="5" customWidth="1"/>
    <col min="22" max="22" width="22.28515625" style="24" customWidth="1"/>
    <col min="23" max="23" width="12" style="5" customWidth="1"/>
    <col min="24" max="24" width="16.140625" style="5" customWidth="1"/>
    <col min="25" max="25" width="14.28515625" style="5" customWidth="1"/>
    <col min="26" max="26" width="15.28515625" style="5" customWidth="1"/>
    <col min="27" max="27" width="14.7109375" style="5" customWidth="1"/>
    <col min="28" max="28" width="10.7109375" style="5" customWidth="1"/>
    <col min="29" max="29" width="15.42578125" style="5" customWidth="1"/>
    <col min="30" max="30" width="9.140625" style="5" customWidth="1"/>
    <col min="31" max="31" width="17" style="5" customWidth="1"/>
    <col min="32" max="32" width="10.85546875" style="5" customWidth="1"/>
    <col min="33" max="33" width="14.28515625" style="5" customWidth="1"/>
    <col min="34" max="38" width="9.140625" style="5"/>
    <col min="39" max="16384" width="9.140625" style="15"/>
  </cols>
  <sheetData>
    <row r="2" spans="1:38" ht="35.25" customHeight="1" x14ac:dyDescent="0.25">
      <c r="A2" s="175" t="s">
        <v>444</v>
      </c>
      <c r="B2" s="175"/>
      <c r="C2" s="175"/>
      <c r="D2" s="175"/>
      <c r="E2" s="175"/>
      <c r="F2" s="175"/>
      <c r="G2" s="175"/>
      <c r="H2" s="175"/>
      <c r="I2" s="175"/>
      <c r="J2" s="175"/>
      <c r="K2" s="184"/>
      <c r="L2" s="175"/>
      <c r="M2" s="184"/>
      <c r="N2" s="185"/>
      <c r="O2" s="175"/>
      <c r="P2" s="185"/>
      <c r="Q2" s="175"/>
      <c r="R2" s="185"/>
      <c r="S2" s="175"/>
      <c r="T2" s="185"/>
    </row>
    <row r="3" spans="1:38" s="141" customFormat="1" ht="19.5" customHeight="1" x14ac:dyDescent="0.25">
      <c r="A3" s="177" t="s">
        <v>0</v>
      </c>
      <c r="B3" s="179" t="s">
        <v>1</v>
      </c>
      <c r="C3" s="181" t="s">
        <v>2</v>
      </c>
      <c r="D3" s="181" t="s">
        <v>407</v>
      </c>
      <c r="E3" s="196" t="s">
        <v>3</v>
      </c>
      <c r="F3" s="197"/>
      <c r="G3" s="197"/>
      <c r="H3" s="197"/>
      <c r="I3" s="197"/>
      <c r="J3" s="197"/>
      <c r="K3" s="198"/>
      <c r="L3" s="197"/>
      <c r="M3" s="198"/>
      <c r="N3" s="199"/>
      <c r="O3" s="197"/>
      <c r="P3" s="199"/>
      <c r="Q3" s="197"/>
      <c r="R3" s="199"/>
      <c r="S3" s="197"/>
      <c r="T3" s="199"/>
      <c r="U3" s="139"/>
      <c r="V3" s="140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141" customFormat="1" ht="19.5" customHeight="1" x14ac:dyDescent="0.25">
      <c r="A4" s="177"/>
      <c r="B4" s="179"/>
      <c r="C4" s="181"/>
      <c r="D4" s="181"/>
      <c r="E4" s="183"/>
      <c r="F4" s="183"/>
      <c r="G4" s="183"/>
      <c r="H4" s="183"/>
      <c r="I4" s="183"/>
      <c r="J4" s="142"/>
      <c r="K4" s="186" t="s">
        <v>4</v>
      </c>
      <c r="L4" s="187"/>
      <c r="M4" s="186" t="s">
        <v>5</v>
      </c>
      <c r="N4" s="190"/>
      <c r="O4" s="192" t="s">
        <v>6</v>
      </c>
      <c r="P4" s="190"/>
      <c r="Q4" s="192" t="s">
        <v>7</v>
      </c>
      <c r="R4" s="190"/>
      <c r="S4" s="192" t="s">
        <v>8</v>
      </c>
      <c r="T4" s="194"/>
      <c r="U4" s="139"/>
      <c r="V4" s="140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38" s="141" customFormat="1" ht="31.5" customHeight="1" x14ac:dyDescent="0.25">
      <c r="A5" s="177"/>
      <c r="B5" s="179"/>
      <c r="C5" s="182"/>
      <c r="D5" s="182"/>
      <c r="E5" s="68" t="s">
        <v>13</v>
      </c>
      <c r="F5" s="68" t="s">
        <v>95</v>
      </c>
      <c r="G5" s="68" t="s">
        <v>14</v>
      </c>
      <c r="H5" s="68" t="s">
        <v>15</v>
      </c>
      <c r="I5" s="68" t="s">
        <v>16</v>
      </c>
      <c r="J5" s="68" t="s">
        <v>17</v>
      </c>
      <c r="K5" s="188"/>
      <c r="L5" s="189"/>
      <c r="M5" s="188"/>
      <c r="N5" s="191"/>
      <c r="O5" s="193"/>
      <c r="P5" s="191"/>
      <c r="Q5" s="193"/>
      <c r="R5" s="191"/>
      <c r="S5" s="193"/>
      <c r="T5" s="195"/>
      <c r="U5" s="139"/>
      <c r="V5" s="140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38" s="141" customFormat="1" x14ac:dyDescent="0.25">
      <c r="A6" s="178"/>
      <c r="B6" s="180"/>
      <c r="C6" s="76" t="s">
        <v>9</v>
      </c>
      <c r="D6" s="76" t="s">
        <v>9</v>
      </c>
      <c r="E6" s="143" t="s">
        <v>9</v>
      </c>
      <c r="F6" s="143" t="s">
        <v>9</v>
      </c>
      <c r="G6" s="143" t="s">
        <v>9</v>
      </c>
      <c r="H6" s="143" t="s">
        <v>9</v>
      </c>
      <c r="I6" s="143" t="s">
        <v>9</v>
      </c>
      <c r="J6" s="143" t="s">
        <v>9</v>
      </c>
      <c r="K6" s="144" t="s">
        <v>10</v>
      </c>
      <c r="L6" s="143" t="s">
        <v>9</v>
      </c>
      <c r="M6" s="143" t="s">
        <v>11</v>
      </c>
      <c r="N6" s="145" t="s">
        <v>9</v>
      </c>
      <c r="O6" s="143" t="s">
        <v>11</v>
      </c>
      <c r="P6" s="145" t="s">
        <v>9</v>
      </c>
      <c r="Q6" s="143" t="s">
        <v>11</v>
      </c>
      <c r="R6" s="145" t="s">
        <v>9</v>
      </c>
      <c r="S6" s="143" t="s">
        <v>12</v>
      </c>
      <c r="T6" s="145" t="s">
        <v>9</v>
      </c>
      <c r="U6" s="139"/>
      <c r="V6" s="140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</row>
    <row r="7" spans="1:38" s="124" customFormat="1" x14ac:dyDescent="0.25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  <c r="S7" s="50">
        <v>19</v>
      </c>
      <c r="T7" s="50">
        <v>20</v>
      </c>
      <c r="U7" s="122"/>
      <c r="V7" s="123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</row>
    <row r="8" spans="1:38" s="79" customFormat="1" ht="24.75" customHeight="1" x14ac:dyDescent="0.25">
      <c r="A8" s="157" t="s">
        <v>408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8"/>
      <c r="U8" s="77"/>
      <c r="V8" s="78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</row>
    <row r="9" spans="1:38" s="61" customFormat="1" ht="27.75" customHeight="1" x14ac:dyDescent="0.25">
      <c r="A9" s="114">
        <f>A433</f>
        <v>381</v>
      </c>
      <c r="B9" s="113" t="s">
        <v>445</v>
      </c>
      <c r="C9" s="76">
        <f>ROUND(SUM(D9+E9+F9+G9+H9+I9+J9+L9+N9+P9+R9+T9),2)</f>
        <v>3648319837.4000001</v>
      </c>
      <c r="D9" s="48">
        <f t="shared" ref="D9:T9" si="0">ROUND(SUM(D15+D28+D32+D58+D74+D87+D112+D126+D190+D196+D212+D217+D225+D232+D239+D303+D314+D329+D340+D416+D424+D434),2)</f>
        <v>182839484.05000001</v>
      </c>
      <c r="E9" s="48">
        <f t="shared" si="0"/>
        <v>128483932.87</v>
      </c>
      <c r="F9" s="48">
        <f t="shared" si="0"/>
        <v>850935867.87</v>
      </c>
      <c r="G9" s="48">
        <f t="shared" si="0"/>
        <v>410691094.37</v>
      </c>
      <c r="H9" s="48">
        <f t="shared" si="0"/>
        <v>234721314.53999999</v>
      </c>
      <c r="I9" s="48">
        <f t="shared" si="0"/>
        <v>193163620.69</v>
      </c>
      <c r="J9" s="48">
        <f t="shared" si="0"/>
        <v>4467526.6100000003</v>
      </c>
      <c r="K9" s="48">
        <f t="shared" si="0"/>
        <v>36</v>
      </c>
      <c r="L9" s="48">
        <f t="shared" si="0"/>
        <v>68400000</v>
      </c>
      <c r="M9" s="126">
        <f t="shared" si="0"/>
        <v>168358.88</v>
      </c>
      <c r="N9" s="48">
        <f t="shared" si="0"/>
        <v>691484857.38999999</v>
      </c>
      <c r="O9" s="126">
        <f t="shared" si="0"/>
        <v>69573.87</v>
      </c>
      <c r="P9" s="48">
        <f t="shared" si="0"/>
        <v>205036918.13</v>
      </c>
      <c r="Q9" s="126">
        <f t="shared" si="0"/>
        <v>326703.19</v>
      </c>
      <c r="R9" s="48">
        <f t="shared" si="0"/>
        <v>677917290.28999996</v>
      </c>
      <c r="S9" s="126">
        <f t="shared" si="0"/>
        <v>80</v>
      </c>
      <c r="T9" s="48">
        <f t="shared" si="0"/>
        <v>177930.59</v>
      </c>
      <c r="U9" s="10"/>
      <c r="V9" s="26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s="79" customFormat="1" ht="24.75" customHeight="1" x14ac:dyDescent="0.25">
      <c r="A10" s="165" t="s">
        <v>18</v>
      </c>
      <c r="B10" s="159"/>
      <c r="C10" s="160"/>
      <c r="D10" s="11"/>
      <c r="E10" s="11"/>
      <c r="F10" s="11"/>
      <c r="G10" s="11"/>
      <c r="H10" s="11"/>
      <c r="I10" s="11"/>
      <c r="J10" s="11"/>
      <c r="K10" s="49"/>
      <c r="L10" s="11"/>
      <c r="M10" s="69"/>
      <c r="N10" s="11"/>
      <c r="O10" s="69"/>
      <c r="P10" s="11"/>
      <c r="Q10" s="69"/>
      <c r="R10" s="11"/>
      <c r="S10" s="69"/>
      <c r="T10" s="11"/>
      <c r="U10" s="77"/>
      <c r="V10" s="78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</row>
    <row r="11" spans="1:38" s="84" customFormat="1" ht="24.75" customHeight="1" x14ac:dyDescent="0.25">
      <c r="A11" s="63">
        <v>1</v>
      </c>
      <c r="B11" s="102" t="s">
        <v>223</v>
      </c>
      <c r="C11" s="23">
        <f>ROUND(SUM(D11+E11+F11+G11+H11+I11+J11+L11+N11+P11+R11+T11),2)</f>
        <v>5978759.8499999996</v>
      </c>
      <c r="D11" s="11">
        <v>298937.99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64">
        <v>0</v>
      </c>
      <c r="L11" s="11">
        <v>0</v>
      </c>
      <c r="M11" s="64">
        <v>945</v>
      </c>
      <c r="N11" s="11">
        <v>5679821.8600000003</v>
      </c>
      <c r="O11" s="64">
        <v>0</v>
      </c>
      <c r="P11" s="11">
        <v>0</v>
      </c>
      <c r="Q11" s="125">
        <v>0</v>
      </c>
      <c r="R11" s="11">
        <v>0</v>
      </c>
      <c r="S11" s="64">
        <v>0</v>
      </c>
      <c r="T11" s="11">
        <v>0</v>
      </c>
      <c r="U11" s="83"/>
      <c r="V11" s="82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</row>
    <row r="12" spans="1:38" s="84" customFormat="1" ht="24.75" customHeight="1" x14ac:dyDescent="0.25">
      <c r="A12" s="63">
        <v>2</v>
      </c>
      <c r="B12" s="102" t="s">
        <v>224</v>
      </c>
      <c r="C12" s="23">
        <f>ROUND(SUM(D12+E12+F12+G12+H12+I12+J12+L12+N12+P12+R12+T12),2)</f>
        <v>21412287.32</v>
      </c>
      <c r="D12" s="11">
        <v>1070614.3700000001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64">
        <v>0</v>
      </c>
      <c r="L12" s="11">
        <v>0</v>
      </c>
      <c r="M12" s="64">
        <v>1031.81</v>
      </c>
      <c r="N12" s="11">
        <v>6201584.1200000001</v>
      </c>
      <c r="O12" s="64">
        <v>0</v>
      </c>
      <c r="P12" s="11">
        <v>0</v>
      </c>
      <c r="Q12" s="64">
        <v>2267.1999999999998</v>
      </c>
      <c r="R12" s="11">
        <v>14140088.83</v>
      </c>
      <c r="S12" s="64">
        <v>0</v>
      </c>
      <c r="T12" s="11">
        <v>0</v>
      </c>
      <c r="U12" s="83"/>
      <c r="V12" s="82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</row>
    <row r="13" spans="1:38" s="84" customFormat="1" ht="24.75" customHeight="1" x14ac:dyDescent="0.25">
      <c r="A13" s="63">
        <v>3</v>
      </c>
      <c r="B13" s="102" t="s">
        <v>225</v>
      </c>
      <c r="C13" s="23">
        <f>ROUND(SUM(D13+E13+F13+G13+H13+I13+J13+L13+N13+P13+R13+T13),2)</f>
        <v>5404925.4400000004</v>
      </c>
      <c r="D13" s="11">
        <v>270246.27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64">
        <v>0</v>
      </c>
      <c r="L13" s="11">
        <v>0</v>
      </c>
      <c r="M13" s="64">
        <v>854.3</v>
      </c>
      <c r="N13" s="11">
        <v>5134679.17</v>
      </c>
      <c r="O13" s="64">
        <v>0</v>
      </c>
      <c r="P13" s="11">
        <v>0</v>
      </c>
      <c r="Q13" s="125">
        <v>0</v>
      </c>
      <c r="R13" s="11">
        <v>0</v>
      </c>
      <c r="S13" s="64">
        <v>0</v>
      </c>
      <c r="T13" s="11">
        <v>0</v>
      </c>
      <c r="U13" s="83"/>
      <c r="V13" s="82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</row>
    <row r="14" spans="1:38" s="84" customFormat="1" ht="24.75" customHeight="1" x14ac:dyDescent="0.25">
      <c r="A14" s="63">
        <v>4</v>
      </c>
      <c r="B14" s="102" t="s">
        <v>226</v>
      </c>
      <c r="C14" s="23">
        <f>ROUND(SUM(D14+E14+F14+G14+H14+I14+J14+L14+N14+P14+R14+T14),2)</f>
        <v>28371856.640000001</v>
      </c>
      <c r="D14" s="11">
        <v>1418592.83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64">
        <v>0</v>
      </c>
      <c r="L14" s="11">
        <v>0</v>
      </c>
      <c r="M14" s="64">
        <v>1332</v>
      </c>
      <c r="N14" s="11">
        <v>8005844.1399999997</v>
      </c>
      <c r="O14" s="64">
        <v>0</v>
      </c>
      <c r="P14" s="11">
        <v>0</v>
      </c>
      <c r="Q14" s="64">
        <v>3038</v>
      </c>
      <c r="R14" s="11">
        <v>18947419.670000002</v>
      </c>
      <c r="S14" s="64">
        <v>0</v>
      </c>
      <c r="T14" s="11">
        <v>0</v>
      </c>
      <c r="U14" s="83"/>
      <c r="V14" s="82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</row>
    <row r="15" spans="1:38" s="61" customFormat="1" ht="24.75" customHeight="1" x14ac:dyDescent="0.25">
      <c r="A15" s="203" t="s">
        <v>57</v>
      </c>
      <c r="B15" s="204"/>
      <c r="C15" s="76">
        <f>ROUND(SUM(D15+E15+F15+G15+H15+I15+J15+L15+N15+P15+R15+T15),2)</f>
        <v>61167829.25</v>
      </c>
      <c r="D15" s="42">
        <f>ROUND(SUM(D11:D14),2)</f>
        <v>3058391.46</v>
      </c>
      <c r="E15" s="42">
        <f t="shared" ref="E15:T15" si="1">ROUND(SUM(E11:E14),2)</f>
        <v>0</v>
      </c>
      <c r="F15" s="42">
        <f>ROUND(SUM(F11:F14),2)</f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1"/>
        <v>0</v>
      </c>
      <c r="K15" s="42">
        <f t="shared" si="1"/>
        <v>0</v>
      </c>
      <c r="L15" s="42">
        <f t="shared" si="1"/>
        <v>0</v>
      </c>
      <c r="M15" s="42">
        <f t="shared" si="1"/>
        <v>4163.1099999999997</v>
      </c>
      <c r="N15" s="42">
        <f t="shared" si="1"/>
        <v>25021929.289999999</v>
      </c>
      <c r="O15" s="42">
        <f t="shared" si="1"/>
        <v>0</v>
      </c>
      <c r="P15" s="42">
        <f t="shared" si="1"/>
        <v>0</v>
      </c>
      <c r="Q15" s="42">
        <f t="shared" si="1"/>
        <v>5305.2</v>
      </c>
      <c r="R15" s="42">
        <f t="shared" si="1"/>
        <v>33087508.5</v>
      </c>
      <c r="S15" s="42">
        <f t="shared" si="1"/>
        <v>0</v>
      </c>
      <c r="T15" s="42">
        <f t="shared" si="1"/>
        <v>0</v>
      </c>
      <c r="U15" s="10"/>
      <c r="V15" s="26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</row>
    <row r="16" spans="1:38" s="61" customFormat="1" ht="24.75" customHeight="1" x14ac:dyDescent="0.25">
      <c r="A16" s="146" t="s">
        <v>33</v>
      </c>
      <c r="B16" s="147"/>
      <c r="C16" s="148"/>
      <c r="D16" s="11"/>
      <c r="E16" s="11"/>
      <c r="F16" s="11"/>
      <c r="G16" s="11"/>
      <c r="H16" s="11"/>
      <c r="I16" s="11"/>
      <c r="J16" s="11"/>
      <c r="K16" s="65"/>
      <c r="L16" s="11"/>
      <c r="M16" s="127"/>
      <c r="N16" s="11"/>
      <c r="O16" s="127"/>
      <c r="P16" s="11"/>
      <c r="Q16" s="127"/>
      <c r="R16" s="11"/>
      <c r="S16" s="126"/>
      <c r="T16" s="11"/>
      <c r="U16" s="10"/>
      <c r="V16" s="26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</row>
    <row r="17" spans="1:38" s="84" customFormat="1" ht="24.75" customHeight="1" x14ac:dyDescent="0.25">
      <c r="A17" s="63">
        <v>5</v>
      </c>
      <c r="B17" s="12" t="s">
        <v>234</v>
      </c>
      <c r="C17" s="23">
        <f t="shared" ref="C17:C28" si="2">ROUND(SUM(D17+E17+F17+G17+H17+I17+J17+L17+N17+P17+R17+T17),2)</f>
        <v>587543.27</v>
      </c>
      <c r="D17" s="11">
        <v>29377.16</v>
      </c>
      <c r="E17" s="11">
        <v>102744.52</v>
      </c>
      <c r="F17" s="11">
        <v>0</v>
      </c>
      <c r="G17" s="11">
        <v>233626.84</v>
      </c>
      <c r="H17" s="11">
        <v>94280.42</v>
      </c>
      <c r="I17" s="11">
        <v>127514.33</v>
      </c>
      <c r="J17" s="11">
        <v>0</v>
      </c>
      <c r="K17" s="119">
        <v>0</v>
      </c>
      <c r="L17" s="11">
        <v>0</v>
      </c>
      <c r="M17" s="128">
        <v>0</v>
      </c>
      <c r="N17" s="52">
        <v>0</v>
      </c>
      <c r="O17" s="128">
        <v>0</v>
      </c>
      <c r="P17" s="52">
        <v>0</v>
      </c>
      <c r="Q17" s="128">
        <v>0</v>
      </c>
      <c r="R17" s="52">
        <v>0</v>
      </c>
      <c r="S17" s="128">
        <v>0</v>
      </c>
      <c r="T17" s="52">
        <v>0</v>
      </c>
      <c r="U17" s="20"/>
      <c r="V17" s="82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1:38" s="84" customFormat="1" ht="24.75" customHeight="1" x14ac:dyDescent="0.25">
      <c r="A18" s="63">
        <v>6</v>
      </c>
      <c r="B18" s="12" t="s">
        <v>227</v>
      </c>
      <c r="C18" s="23">
        <f t="shared" si="2"/>
        <v>1161619.1499999999</v>
      </c>
      <c r="D18" s="11">
        <v>58080.959999999999</v>
      </c>
      <c r="E18" s="11">
        <v>0</v>
      </c>
      <c r="F18" s="11">
        <v>575165.36</v>
      </c>
      <c r="G18" s="11">
        <v>240028.88</v>
      </c>
      <c r="H18" s="11">
        <v>96863.98</v>
      </c>
      <c r="I18" s="11">
        <v>131008.59</v>
      </c>
      <c r="J18" s="11">
        <v>60471.375999999997</v>
      </c>
      <c r="K18" s="119">
        <v>0</v>
      </c>
      <c r="L18" s="11">
        <v>0</v>
      </c>
      <c r="M18" s="128">
        <v>0</v>
      </c>
      <c r="N18" s="52">
        <v>0</v>
      </c>
      <c r="O18" s="128">
        <v>0</v>
      </c>
      <c r="P18" s="52">
        <v>0</v>
      </c>
      <c r="Q18" s="128">
        <v>0</v>
      </c>
      <c r="R18" s="52">
        <v>0</v>
      </c>
      <c r="S18" s="128">
        <v>0</v>
      </c>
      <c r="T18" s="52">
        <v>0</v>
      </c>
      <c r="U18" s="21"/>
      <c r="V18" s="82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</row>
    <row r="19" spans="1:38" s="84" customFormat="1" ht="24.75" customHeight="1" x14ac:dyDescent="0.25">
      <c r="A19" s="63">
        <v>7</v>
      </c>
      <c r="B19" s="12" t="s">
        <v>228</v>
      </c>
      <c r="C19" s="23">
        <f t="shared" si="2"/>
        <v>607608.67000000004</v>
      </c>
      <c r="D19" s="11">
        <v>30380.43</v>
      </c>
      <c r="E19" s="11">
        <v>106253.39</v>
      </c>
      <c r="F19" s="11">
        <v>0</v>
      </c>
      <c r="G19" s="11">
        <v>241605.51</v>
      </c>
      <c r="H19" s="11">
        <v>97500.23</v>
      </c>
      <c r="I19" s="11">
        <v>131869.10999999999</v>
      </c>
      <c r="J19" s="11">
        <v>0</v>
      </c>
      <c r="K19" s="119">
        <v>0</v>
      </c>
      <c r="L19" s="11">
        <v>0</v>
      </c>
      <c r="M19" s="128">
        <v>0</v>
      </c>
      <c r="N19" s="52">
        <v>0</v>
      </c>
      <c r="O19" s="128">
        <v>0</v>
      </c>
      <c r="P19" s="52">
        <v>0</v>
      </c>
      <c r="Q19" s="128">
        <v>0</v>
      </c>
      <c r="R19" s="52">
        <v>0</v>
      </c>
      <c r="S19" s="128">
        <v>0</v>
      </c>
      <c r="T19" s="52">
        <v>0</v>
      </c>
      <c r="U19" s="21"/>
      <c r="V19" s="10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</row>
    <row r="20" spans="1:38" s="84" customFormat="1" ht="24.75" customHeight="1" x14ac:dyDescent="0.25">
      <c r="A20" s="63">
        <v>8</v>
      </c>
      <c r="B20" s="12" t="s">
        <v>229</v>
      </c>
      <c r="C20" s="23">
        <f t="shared" si="2"/>
        <v>1141965.95</v>
      </c>
      <c r="D20" s="11">
        <v>57098.3</v>
      </c>
      <c r="E20" s="11">
        <v>0</v>
      </c>
      <c r="F20" s="11">
        <v>565434.25</v>
      </c>
      <c r="G20" s="11">
        <v>235967.89</v>
      </c>
      <c r="H20" s="11">
        <v>95225.16</v>
      </c>
      <c r="I20" s="11">
        <v>128792.08</v>
      </c>
      <c r="J20" s="11">
        <v>59448.273499999996</v>
      </c>
      <c r="K20" s="119">
        <v>0</v>
      </c>
      <c r="L20" s="11">
        <v>0</v>
      </c>
      <c r="M20" s="128">
        <v>0</v>
      </c>
      <c r="N20" s="52">
        <v>0</v>
      </c>
      <c r="O20" s="128">
        <v>0</v>
      </c>
      <c r="P20" s="52">
        <v>0</v>
      </c>
      <c r="Q20" s="128">
        <v>0</v>
      </c>
      <c r="R20" s="52">
        <v>0</v>
      </c>
      <c r="S20" s="128">
        <v>0</v>
      </c>
      <c r="T20" s="52">
        <v>0</v>
      </c>
      <c r="U20" s="20"/>
      <c r="V20" s="82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</row>
    <row r="21" spans="1:38" s="84" customFormat="1" ht="24.75" customHeight="1" x14ac:dyDescent="0.25">
      <c r="A21" s="63">
        <v>9</v>
      </c>
      <c r="B21" s="12" t="s">
        <v>230</v>
      </c>
      <c r="C21" s="23">
        <f t="shared" si="2"/>
        <v>1270708.28</v>
      </c>
      <c r="D21" s="11">
        <v>63535.41</v>
      </c>
      <c r="E21" s="11">
        <v>105391.93</v>
      </c>
      <c r="F21" s="11">
        <v>574249.48</v>
      </c>
      <c r="G21" s="11">
        <v>239646.68</v>
      </c>
      <c r="H21" s="11">
        <v>96709.73</v>
      </c>
      <c r="I21" s="11">
        <v>130799.97</v>
      </c>
      <c r="J21" s="11">
        <v>60375.083999999995</v>
      </c>
      <c r="K21" s="119">
        <v>0</v>
      </c>
      <c r="L21" s="11">
        <v>0</v>
      </c>
      <c r="M21" s="128">
        <v>0</v>
      </c>
      <c r="N21" s="52">
        <v>0</v>
      </c>
      <c r="O21" s="128">
        <v>0</v>
      </c>
      <c r="P21" s="52">
        <v>0</v>
      </c>
      <c r="Q21" s="128">
        <v>0</v>
      </c>
      <c r="R21" s="52">
        <v>0</v>
      </c>
      <c r="S21" s="128">
        <v>0</v>
      </c>
      <c r="T21" s="52">
        <v>0</v>
      </c>
      <c r="U21" s="20"/>
      <c r="V21" s="82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</row>
    <row r="22" spans="1:38" s="84" customFormat="1" ht="24.75" customHeight="1" x14ac:dyDescent="0.25">
      <c r="A22" s="63">
        <v>10</v>
      </c>
      <c r="B22" s="12" t="s">
        <v>231</v>
      </c>
      <c r="C22" s="23">
        <f t="shared" si="2"/>
        <v>604441.44999999995</v>
      </c>
      <c r="D22" s="11">
        <v>30222.07</v>
      </c>
      <c r="E22" s="11">
        <v>106715.63</v>
      </c>
      <c r="F22" s="11">
        <v>0</v>
      </c>
      <c r="G22" s="11">
        <v>239790</v>
      </c>
      <c r="H22" s="11">
        <v>96574.78</v>
      </c>
      <c r="I22" s="11">
        <v>131138.97</v>
      </c>
      <c r="J22" s="11">
        <v>0</v>
      </c>
      <c r="K22" s="119">
        <v>0</v>
      </c>
      <c r="L22" s="11">
        <v>0</v>
      </c>
      <c r="M22" s="128">
        <v>0</v>
      </c>
      <c r="N22" s="52">
        <v>0</v>
      </c>
      <c r="O22" s="128">
        <v>0</v>
      </c>
      <c r="P22" s="52">
        <v>0</v>
      </c>
      <c r="Q22" s="128">
        <v>0</v>
      </c>
      <c r="R22" s="52">
        <v>0</v>
      </c>
      <c r="S22" s="128">
        <v>0</v>
      </c>
      <c r="T22" s="52">
        <v>0</v>
      </c>
      <c r="U22" s="20"/>
      <c r="V22" s="82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</row>
    <row r="23" spans="1:38" s="84" customFormat="1" ht="24.75" customHeight="1" x14ac:dyDescent="0.25">
      <c r="A23" s="63">
        <v>11</v>
      </c>
      <c r="B23" s="12" t="s">
        <v>236</v>
      </c>
      <c r="C23" s="23">
        <f t="shared" si="2"/>
        <v>2964161.8</v>
      </c>
      <c r="D23" s="11">
        <v>148208.09</v>
      </c>
      <c r="E23" s="11">
        <v>207850.7</v>
      </c>
      <c r="F23" s="11">
        <v>0</v>
      </c>
      <c r="G23" s="11">
        <v>0</v>
      </c>
      <c r="H23" s="11">
        <v>190727.95</v>
      </c>
      <c r="I23" s="11">
        <v>257959.67</v>
      </c>
      <c r="J23" s="11">
        <v>0</v>
      </c>
      <c r="K23" s="19">
        <v>0</v>
      </c>
      <c r="L23" s="11">
        <v>0</v>
      </c>
      <c r="M23" s="128">
        <v>807</v>
      </c>
      <c r="N23" s="11">
        <v>2159415.39</v>
      </c>
      <c r="O23" s="128">
        <v>0</v>
      </c>
      <c r="P23" s="11">
        <v>0</v>
      </c>
      <c r="Q23" s="128">
        <v>0</v>
      </c>
      <c r="R23" s="11">
        <v>0</v>
      </c>
      <c r="S23" s="128">
        <v>0</v>
      </c>
      <c r="T23" s="11">
        <v>0</v>
      </c>
      <c r="U23" s="20"/>
      <c r="V23" s="82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</row>
    <row r="24" spans="1:38" s="84" customFormat="1" ht="24.75" customHeight="1" x14ac:dyDescent="0.25">
      <c r="A24" s="63">
        <v>12</v>
      </c>
      <c r="B24" s="12" t="s">
        <v>235</v>
      </c>
      <c r="C24" s="23">
        <f t="shared" si="2"/>
        <v>2242372.65</v>
      </c>
      <c r="D24" s="11">
        <v>112118.63</v>
      </c>
      <c r="E24" s="11">
        <v>440597.01</v>
      </c>
      <c r="F24" s="11">
        <v>575852.26</v>
      </c>
      <c r="G24" s="11">
        <v>0</v>
      </c>
      <c r="H24" s="11">
        <v>96979.66</v>
      </c>
      <c r="I24" s="11">
        <v>0</v>
      </c>
      <c r="J24" s="11">
        <v>0</v>
      </c>
      <c r="K24" s="19">
        <v>0</v>
      </c>
      <c r="L24" s="11">
        <v>0</v>
      </c>
      <c r="M24" s="128">
        <v>380</v>
      </c>
      <c r="N24" s="11">
        <v>1016825.09</v>
      </c>
      <c r="O24" s="128">
        <v>0</v>
      </c>
      <c r="P24" s="11">
        <v>0</v>
      </c>
      <c r="Q24" s="128">
        <v>0</v>
      </c>
      <c r="R24" s="11">
        <v>0</v>
      </c>
      <c r="S24" s="128">
        <v>0</v>
      </c>
      <c r="T24" s="11">
        <v>0</v>
      </c>
      <c r="U24" s="20"/>
      <c r="V24" s="82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</row>
    <row r="25" spans="1:38" s="84" customFormat="1" ht="24.75" customHeight="1" x14ac:dyDescent="0.25">
      <c r="A25" s="63">
        <v>13</v>
      </c>
      <c r="B25" s="12" t="s">
        <v>232</v>
      </c>
      <c r="C25" s="23">
        <f t="shared" si="2"/>
        <v>1181915.48</v>
      </c>
      <c r="D25" s="11">
        <v>59095.77</v>
      </c>
      <c r="E25" s="11">
        <v>0</v>
      </c>
      <c r="F25" s="11">
        <v>0</v>
      </c>
      <c r="G25" s="11">
        <v>0</v>
      </c>
      <c r="H25" s="11">
        <v>100642.91</v>
      </c>
      <c r="I25" s="11">
        <v>0</v>
      </c>
      <c r="J25" s="11">
        <v>0</v>
      </c>
      <c r="K25" s="19">
        <v>0</v>
      </c>
      <c r="L25" s="11">
        <v>0</v>
      </c>
      <c r="M25" s="128">
        <v>382</v>
      </c>
      <c r="N25" s="11">
        <v>1022176.8</v>
      </c>
      <c r="O25" s="128">
        <v>0</v>
      </c>
      <c r="P25" s="11">
        <v>0</v>
      </c>
      <c r="Q25" s="128">
        <v>0</v>
      </c>
      <c r="R25" s="11">
        <v>0</v>
      </c>
      <c r="S25" s="128">
        <v>0</v>
      </c>
      <c r="T25" s="11">
        <v>0</v>
      </c>
      <c r="U25" s="20"/>
      <c r="V25" s="82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</row>
    <row r="26" spans="1:38" s="84" customFormat="1" ht="24.75" customHeight="1" x14ac:dyDescent="0.25">
      <c r="A26" s="63">
        <v>14</v>
      </c>
      <c r="B26" s="12" t="s">
        <v>237</v>
      </c>
      <c r="C26" s="23">
        <f t="shared" si="2"/>
        <v>1766534.72</v>
      </c>
      <c r="D26" s="11">
        <v>88326.74</v>
      </c>
      <c r="E26" s="11">
        <v>0</v>
      </c>
      <c r="F26" s="11">
        <v>561473.12</v>
      </c>
      <c r="G26" s="11">
        <v>0</v>
      </c>
      <c r="H26" s="11">
        <v>94558.06</v>
      </c>
      <c r="I26" s="11">
        <v>0</v>
      </c>
      <c r="J26" s="11">
        <v>0</v>
      </c>
      <c r="K26" s="19">
        <v>0</v>
      </c>
      <c r="L26" s="11">
        <v>0</v>
      </c>
      <c r="M26" s="128">
        <v>382</v>
      </c>
      <c r="N26" s="11">
        <v>1022176.8</v>
      </c>
      <c r="O26" s="128">
        <v>0</v>
      </c>
      <c r="P26" s="11">
        <v>0</v>
      </c>
      <c r="Q26" s="128">
        <v>0</v>
      </c>
      <c r="R26" s="11">
        <v>0</v>
      </c>
      <c r="S26" s="128">
        <v>0</v>
      </c>
      <c r="T26" s="11">
        <v>0</v>
      </c>
      <c r="U26" s="20"/>
      <c r="V26" s="82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</row>
    <row r="27" spans="1:38" s="84" customFormat="1" ht="24.75" customHeight="1" x14ac:dyDescent="0.25">
      <c r="A27" s="63">
        <v>15</v>
      </c>
      <c r="B27" s="12" t="s">
        <v>233</v>
      </c>
      <c r="C27" s="23">
        <f t="shared" si="2"/>
        <v>2219551.7200000002</v>
      </c>
      <c r="D27" s="11">
        <v>110977.59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9">
        <v>0</v>
      </c>
      <c r="L27" s="11">
        <v>0</v>
      </c>
      <c r="M27" s="128">
        <v>788</v>
      </c>
      <c r="N27" s="11">
        <v>2108574.13</v>
      </c>
      <c r="O27" s="128">
        <v>0</v>
      </c>
      <c r="P27" s="11">
        <v>0</v>
      </c>
      <c r="Q27" s="128">
        <v>0</v>
      </c>
      <c r="R27" s="11">
        <v>0</v>
      </c>
      <c r="S27" s="128">
        <v>0</v>
      </c>
      <c r="T27" s="11">
        <v>0</v>
      </c>
      <c r="U27" s="20"/>
      <c r="V27" s="82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</row>
    <row r="28" spans="1:38" s="105" customFormat="1" ht="24.75" customHeight="1" x14ac:dyDescent="0.25">
      <c r="A28" s="176" t="s">
        <v>19</v>
      </c>
      <c r="B28" s="176"/>
      <c r="C28" s="76">
        <f t="shared" si="2"/>
        <v>15748423.140000001</v>
      </c>
      <c r="D28" s="42">
        <f>ROUND(SUM(D17:D27),2)</f>
        <v>787421.15</v>
      </c>
      <c r="E28" s="42">
        <f t="shared" ref="E28:T28" si="3">ROUND(SUM(E17:E27),2)</f>
        <v>1069553.18</v>
      </c>
      <c r="F28" s="42">
        <f t="shared" si="3"/>
        <v>2852174.47</v>
      </c>
      <c r="G28" s="42">
        <f t="shared" si="3"/>
        <v>1430665.8</v>
      </c>
      <c r="H28" s="42">
        <f t="shared" si="3"/>
        <v>1060062.8799999999</v>
      </c>
      <c r="I28" s="42">
        <f t="shared" si="3"/>
        <v>1039082.72</v>
      </c>
      <c r="J28" s="42">
        <f t="shared" si="3"/>
        <v>180294.73</v>
      </c>
      <c r="K28" s="42">
        <f t="shared" si="3"/>
        <v>0</v>
      </c>
      <c r="L28" s="42">
        <f t="shared" si="3"/>
        <v>0</v>
      </c>
      <c r="M28" s="42">
        <f t="shared" si="3"/>
        <v>2739</v>
      </c>
      <c r="N28" s="42">
        <f t="shared" si="3"/>
        <v>7329168.21</v>
      </c>
      <c r="O28" s="42">
        <f t="shared" si="3"/>
        <v>0</v>
      </c>
      <c r="P28" s="42">
        <f t="shared" si="3"/>
        <v>0</v>
      </c>
      <c r="Q28" s="42">
        <f t="shared" si="3"/>
        <v>0</v>
      </c>
      <c r="R28" s="42">
        <f t="shared" si="3"/>
        <v>0</v>
      </c>
      <c r="S28" s="42">
        <f t="shared" si="3"/>
        <v>0</v>
      </c>
      <c r="T28" s="42">
        <f t="shared" si="3"/>
        <v>0</v>
      </c>
      <c r="U28" s="104"/>
      <c r="V28" s="32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</row>
    <row r="29" spans="1:38" s="105" customFormat="1" ht="24.75" customHeight="1" x14ac:dyDescent="0.25">
      <c r="A29" s="200" t="s">
        <v>20</v>
      </c>
      <c r="B29" s="201"/>
      <c r="C29" s="202"/>
      <c r="D29" s="11"/>
      <c r="E29" s="11"/>
      <c r="F29" s="11"/>
      <c r="G29" s="11"/>
      <c r="H29" s="11"/>
      <c r="I29" s="11"/>
      <c r="J29" s="11"/>
      <c r="K29" s="60"/>
      <c r="L29" s="11"/>
      <c r="M29" s="68"/>
      <c r="N29" s="11"/>
      <c r="O29" s="68"/>
      <c r="P29" s="11"/>
      <c r="Q29" s="68"/>
      <c r="R29" s="11"/>
      <c r="S29" s="68"/>
      <c r="T29" s="11"/>
      <c r="U29" s="104"/>
      <c r="V29" s="32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</row>
    <row r="30" spans="1:38" s="87" customFormat="1" ht="24.75" customHeight="1" x14ac:dyDescent="0.25">
      <c r="A30" s="63">
        <v>16</v>
      </c>
      <c r="B30" s="12" t="s">
        <v>247</v>
      </c>
      <c r="C30" s="23">
        <f>ROUND(SUM(D30+E30+F30+G30+H30+I30+J30+L30+N30+P30+R30+T30),2)</f>
        <v>3649298.43</v>
      </c>
      <c r="D30" s="11">
        <v>182464.92</v>
      </c>
      <c r="E30" s="11">
        <v>383615.81</v>
      </c>
      <c r="F30" s="11">
        <v>1939152.16</v>
      </c>
      <c r="G30" s="11">
        <v>0</v>
      </c>
      <c r="H30" s="11">
        <v>656795.79999999993</v>
      </c>
      <c r="I30" s="11">
        <v>487269.74</v>
      </c>
      <c r="J30" s="11">
        <v>0</v>
      </c>
      <c r="K30" s="117">
        <v>0</v>
      </c>
      <c r="L30" s="11">
        <v>0</v>
      </c>
      <c r="M30" s="125">
        <v>0</v>
      </c>
      <c r="N30" s="52">
        <v>0</v>
      </c>
      <c r="O30" s="125">
        <v>0</v>
      </c>
      <c r="P30" s="52">
        <v>0</v>
      </c>
      <c r="Q30" s="125">
        <v>0</v>
      </c>
      <c r="R30" s="52">
        <v>0</v>
      </c>
      <c r="S30" s="125">
        <v>0</v>
      </c>
      <c r="T30" s="52">
        <v>0</v>
      </c>
      <c r="U30" s="85"/>
      <c r="V30" s="86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</row>
    <row r="31" spans="1:38" s="87" customFormat="1" ht="24.75" customHeight="1" x14ac:dyDescent="0.25">
      <c r="A31" s="51">
        <v>17</v>
      </c>
      <c r="B31" s="12" t="s">
        <v>248</v>
      </c>
      <c r="C31" s="23">
        <f>ROUND(SUM(D31+E31+F31+G31+H31+I31+J31+L31+N31+P31+R31+T31),2)</f>
        <v>3756184.63</v>
      </c>
      <c r="D31" s="11">
        <v>187809.23</v>
      </c>
      <c r="E31" s="11">
        <v>394851.74</v>
      </c>
      <c r="F31" s="11">
        <v>1995948.99</v>
      </c>
      <c r="G31" s="11">
        <v>0</v>
      </c>
      <c r="H31" s="11">
        <v>676033.03</v>
      </c>
      <c r="I31" s="11">
        <v>501541.64</v>
      </c>
      <c r="J31" s="11">
        <v>0</v>
      </c>
      <c r="K31" s="117">
        <v>0</v>
      </c>
      <c r="L31" s="11">
        <v>0</v>
      </c>
      <c r="M31" s="125">
        <v>0</v>
      </c>
      <c r="N31" s="52">
        <v>0</v>
      </c>
      <c r="O31" s="125">
        <v>0</v>
      </c>
      <c r="P31" s="52">
        <v>0</v>
      </c>
      <c r="Q31" s="125">
        <v>0</v>
      </c>
      <c r="R31" s="52">
        <v>0</v>
      </c>
      <c r="S31" s="125">
        <v>0</v>
      </c>
      <c r="T31" s="52">
        <v>0</v>
      </c>
      <c r="U31" s="85"/>
      <c r="V31" s="86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</row>
    <row r="32" spans="1:38" s="87" customFormat="1" ht="24.75" customHeight="1" x14ac:dyDescent="0.25">
      <c r="A32" s="171" t="s">
        <v>21</v>
      </c>
      <c r="B32" s="171"/>
      <c r="C32" s="76">
        <f>ROUND(SUM(D32+E32+F32+G32+H32+I32+J32+L32+N32+P32+R32+T32),2)</f>
        <v>7405483.0599999996</v>
      </c>
      <c r="D32" s="42">
        <f>ROUND(SUM(D30:D31),2)</f>
        <v>370274.15</v>
      </c>
      <c r="E32" s="42">
        <f t="shared" ref="E32:T32" si="4">ROUND(SUM(E30:E31),2)</f>
        <v>778467.55</v>
      </c>
      <c r="F32" s="42">
        <f t="shared" si="4"/>
        <v>3935101.15</v>
      </c>
      <c r="G32" s="42">
        <f t="shared" si="4"/>
        <v>0</v>
      </c>
      <c r="H32" s="42">
        <f t="shared" si="4"/>
        <v>1332828.83</v>
      </c>
      <c r="I32" s="42">
        <f t="shared" si="4"/>
        <v>988811.38</v>
      </c>
      <c r="J32" s="42">
        <f t="shared" si="4"/>
        <v>0</v>
      </c>
      <c r="K32" s="56">
        <f t="shared" si="4"/>
        <v>0</v>
      </c>
      <c r="L32" s="42">
        <f t="shared" si="4"/>
        <v>0</v>
      </c>
      <c r="M32" s="42">
        <f t="shared" si="4"/>
        <v>0</v>
      </c>
      <c r="N32" s="57">
        <f t="shared" si="4"/>
        <v>0</v>
      </c>
      <c r="O32" s="42">
        <f t="shared" si="4"/>
        <v>0</v>
      </c>
      <c r="P32" s="57">
        <f t="shared" si="4"/>
        <v>0</v>
      </c>
      <c r="Q32" s="42">
        <f t="shared" si="4"/>
        <v>0</v>
      </c>
      <c r="R32" s="57">
        <f t="shared" si="4"/>
        <v>0</v>
      </c>
      <c r="S32" s="42">
        <f t="shared" si="4"/>
        <v>0</v>
      </c>
      <c r="T32" s="57">
        <f t="shared" si="4"/>
        <v>0</v>
      </c>
      <c r="U32" s="85"/>
      <c r="V32" s="86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</row>
    <row r="33" spans="1:38" s="87" customFormat="1" ht="24.75" customHeight="1" x14ac:dyDescent="0.25">
      <c r="A33" s="146" t="s">
        <v>24</v>
      </c>
      <c r="B33" s="147"/>
      <c r="C33" s="148"/>
      <c r="D33" s="11"/>
      <c r="E33" s="11"/>
      <c r="F33" s="11"/>
      <c r="G33" s="11"/>
      <c r="H33" s="11"/>
      <c r="I33" s="11"/>
      <c r="J33" s="11"/>
      <c r="K33" s="66"/>
      <c r="L33" s="11"/>
      <c r="M33" s="68"/>
      <c r="N33" s="11"/>
      <c r="O33" s="68"/>
      <c r="P33" s="11"/>
      <c r="Q33" s="68"/>
      <c r="R33" s="11"/>
      <c r="S33" s="68"/>
      <c r="T33" s="11"/>
      <c r="U33" s="85"/>
      <c r="V33" s="86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</row>
    <row r="34" spans="1:38" s="87" customFormat="1" ht="24.75" customHeight="1" x14ac:dyDescent="0.25">
      <c r="A34" s="51">
        <v>18</v>
      </c>
      <c r="B34" s="12" t="s">
        <v>240</v>
      </c>
      <c r="C34" s="23">
        <f t="shared" ref="C34:C58" si="5">ROUND(SUM(D34+E34+F34+G34+H34+I34+J34+L34+N34+P34+R34+T34),2)</f>
        <v>23420158.190000001</v>
      </c>
      <c r="D34" s="11">
        <v>1171007.9099999999</v>
      </c>
      <c r="E34" s="11">
        <v>1629053.78</v>
      </c>
      <c r="F34" s="11">
        <v>9386136.3399999999</v>
      </c>
      <c r="G34" s="11">
        <v>3946402.7</v>
      </c>
      <c r="H34" s="11">
        <v>1999301.9</v>
      </c>
      <c r="I34" s="11">
        <v>1873259.99</v>
      </c>
      <c r="J34" s="11">
        <v>0</v>
      </c>
      <c r="K34" s="118">
        <v>0</v>
      </c>
      <c r="L34" s="11">
        <v>0</v>
      </c>
      <c r="M34" s="115">
        <v>0</v>
      </c>
      <c r="N34" s="52">
        <v>0</v>
      </c>
      <c r="O34" s="115">
        <v>1458</v>
      </c>
      <c r="P34" s="52">
        <v>3414995.57</v>
      </c>
      <c r="Q34" s="115">
        <v>0</v>
      </c>
      <c r="R34" s="52">
        <v>0</v>
      </c>
      <c r="S34" s="115">
        <v>0</v>
      </c>
      <c r="T34" s="52">
        <v>0</v>
      </c>
      <c r="U34" s="21"/>
      <c r="V34" s="82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</row>
    <row r="35" spans="1:38" s="87" customFormat="1" ht="24.75" customHeight="1" x14ac:dyDescent="0.25">
      <c r="A35" s="51">
        <v>19</v>
      </c>
      <c r="B35" s="12" t="s">
        <v>241</v>
      </c>
      <c r="C35" s="23">
        <f t="shared" si="5"/>
        <v>13889024.67</v>
      </c>
      <c r="D35" s="11">
        <v>694451.23</v>
      </c>
      <c r="E35" s="11">
        <v>932968.84</v>
      </c>
      <c r="F35" s="11">
        <v>4624641.67</v>
      </c>
      <c r="G35" s="11">
        <v>2842749.14</v>
      </c>
      <c r="H35" s="11">
        <v>1579398.14</v>
      </c>
      <c r="I35" s="11">
        <v>1160299.8600000001</v>
      </c>
      <c r="J35" s="11">
        <v>0</v>
      </c>
      <c r="K35" s="118">
        <v>0</v>
      </c>
      <c r="L35" s="11">
        <v>0</v>
      </c>
      <c r="M35" s="115">
        <v>0</v>
      </c>
      <c r="N35" s="52">
        <v>0</v>
      </c>
      <c r="O35" s="115">
        <v>995.52</v>
      </c>
      <c r="P35" s="52">
        <v>2054515.79</v>
      </c>
      <c r="Q35" s="115">
        <v>0</v>
      </c>
      <c r="R35" s="52">
        <v>0</v>
      </c>
      <c r="S35" s="115">
        <v>0</v>
      </c>
      <c r="T35" s="52">
        <v>0</v>
      </c>
      <c r="U35" s="21"/>
      <c r="V35" s="82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</row>
    <row r="36" spans="1:38" s="136" customFormat="1" ht="24.75" customHeight="1" x14ac:dyDescent="0.25">
      <c r="A36" s="51">
        <v>20</v>
      </c>
      <c r="B36" s="12" t="s">
        <v>438</v>
      </c>
      <c r="C36" s="23">
        <f t="shared" si="5"/>
        <v>4000000</v>
      </c>
      <c r="D36" s="11">
        <v>200000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8">
        <v>2</v>
      </c>
      <c r="L36" s="11">
        <v>3800000</v>
      </c>
      <c r="M36" s="115">
        <v>0</v>
      </c>
      <c r="N36" s="52">
        <v>0</v>
      </c>
      <c r="O36" s="115">
        <v>0</v>
      </c>
      <c r="P36" s="52">
        <v>0</v>
      </c>
      <c r="Q36" s="115">
        <v>0</v>
      </c>
      <c r="R36" s="52">
        <v>0</v>
      </c>
      <c r="S36" s="115">
        <v>0</v>
      </c>
      <c r="T36" s="52">
        <v>0</v>
      </c>
      <c r="U36" s="21"/>
      <c r="V36" s="82"/>
      <c r="W36" s="85"/>
      <c r="X36" s="85"/>
      <c r="Y36" s="85"/>
      <c r="Z36" s="85"/>
      <c r="AA36" s="8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</row>
    <row r="37" spans="1:38" s="136" customFormat="1" ht="24.75" customHeight="1" x14ac:dyDescent="0.25">
      <c r="A37" s="51">
        <v>21</v>
      </c>
      <c r="B37" s="12" t="s">
        <v>238</v>
      </c>
      <c r="C37" s="23">
        <f t="shared" si="5"/>
        <v>2591273.25</v>
      </c>
      <c r="D37" s="11">
        <v>129563.66250000001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8">
        <v>0</v>
      </c>
      <c r="L37" s="11">
        <v>0</v>
      </c>
      <c r="M37" s="11">
        <v>755</v>
      </c>
      <c r="N37" s="11">
        <v>2461709.5874999999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21"/>
      <c r="V37" s="82"/>
      <c r="W37" s="85"/>
      <c r="X37" s="85"/>
      <c r="Y37" s="85"/>
      <c r="Z37" s="85"/>
      <c r="AA37" s="8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</row>
    <row r="38" spans="1:38" s="84" customFormat="1" ht="24.75" customHeight="1" x14ac:dyDescent="0.25">
      <c r="A38" s="51">
        <v>22</v>
      </c>
      <c r="B38" s="12" t="s">
        <v>83</v>
      </c>
      <c r="C38" s="23">
        <f t="shared" si="5"/>
        <v>18916366.23</v>
      </c>
      <c r="D38" s="11">
        <v>945818.31</v>
      </c>
      <c r="E38" s="11">
        <v>928082.37</v>
      </c>
      <c r="F38" s="11">
        <v>4600419.8899999997</v>
      </c>
      <c r="G38" s="11">
        <v>2827860.12</v>
      </c>
      <c r="H38" s="11">
        <v>1571125.97</v>
      </c>
      <c r="I38" s="11">
        <v>1154222.74</v>
      </c>
      <c r="J38" s="11">
        <v>0</v>
      </c>
      <c r="K38" s="22">
        <v>0</v>
      </c>
      <c r="L38" s="11">
        <v>0</v>
      </c>
      <c r="M38" s="115">
        <v>981</v>
      </c>
      <c r="N38" s="11">
        <v>3820640.86</v>
      </c>
      <c r="O38" s="115">
        <v>0</v>
      </c>
      <c r="P38" s="11">
        <v>0</v>
      </c>
      <c r="Q38" s="115">
        <v>2204.65</v>
      </c>
      <c r="R38" s="11">
        <v>3068195.97</v>
      </c>
      <c r="S38" s="115">
        <v>0</v>
      </c>
      <c r="T38" s="11">
        <v>0</v>
      </c>
      <c r="U38" s="21"/>
      <c r="V38" s="82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</row>
    <row r="39" spans="1:38" s="84" customFormat="1" ht="24.75" customHeight="1" x14ac:dyDescent="0.25">
      <c r="A39" s="51">
        <v>23</v>
      </c>
      <c r="B39" s="12" t="s">
        <v>242</v>
      </c>
      <c r="C39" s="23">
        <f t="shared" si="5"/>
        <v>5055615.75</v>
      </c>
      <c r="D39" s="11">
        <v>252780.79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8">
        <v>0</v>
      </c>
      <c r="L39" s="11">
        <v>0</v>
      </c>
      <c r="M39" s="115">
        <v>0</v>
      </c>
      <c r="N39" s="52">
        <v>0</v>
      </c>
      <c r="O39" s="115">
        <v>0</v>
      </c>
      <c r="P39" s="52">
        <v>0</v>
      </c>
      <c r="Q39" s="115">
        <v>2200.5</v>
      </c>
      <c r="R39" s="52">
        <v>4802834.96</v>
      </c>
      <c r="S39" s="115">
        <v>0</v>
      </c>
      <c r="T39" s="52">
        <v>0</v>
      </c>
      <c r="U39" s="21"/>
      <c r="V39" s="82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</row>
    <row r="40" spans="1:38" s="84" customFormat="1" ht="24.75" customHeight="1" x14ac:dyDescent="0.25">
      <c r="A40" s="51">
        <v>24</v>
      </c>
      <c r="B40" s="12" t="s">
        <v>58</v>
      </c>
      <c r="C40" s="23">
        <f t="shared" si="5"/>
        <v>2116447.42</v>
      </c>
      <c r="D40" s="11">
        <v>105822.37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8">
        <v>0</v>
      </c>
      <c r="L40" s="11">
        <v>0</v>
      </c>
      <c r="M40" s="115">
        <v>0</v>
      </c>
      <c r="N40" s="52">
        <v>0</v>
      </c>
      <c r="O40" s="115">
        <v>887</v>
      </c>
      <c r="P40" s="52">
        <v>2010625.05</v>
      </c>
      <c r="Q40" s="115">
        <v>0</v>
      </c>
      <c r="R40" s="52">
        <v>0</v>
      </c>
      <c r="S40" s="115">
        <v>0</v>
      </c>
      <c r="T40" s="52">
        <v>0</v>
      </c>
      <c r="U40" s="21"/>
      <c r="V40" s="86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</row>
    <row r="41" spans="1:38" s="84" customFormat="1" ht="24.75" customHeight="1" x14ac:dyDescent="0.25">
      <c r="A41" s="51">
        <v>25</v>
      </c>
      <c r="B41" s="12" t="s">
        <v>59</v>
      </c>
      <c r="C41" s="23">
        <f t="shared" si="5"/>
        <v>2136180.33</v>
      </c>
      <c r="D41" s="11">
        <v>106809.02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8">
        <v>0</v>
      </c>
      <c r="L41" s="11">
        <v>0</v>
      </c>
      <c r="M41" s="115">
        <v>0</v>
      </c>
      <c r="N41" s="52">
        <v>0</v>
      </c>
      <c r="O41" s="115">
        <v>888</v>
      </c>
      <c r="P41" s="52">
        <v>2029371.31</v>
      </c>
      <c r="Q41" s="115">
        <v>0</v>
      </c>
      <c r="R41" s="52">
        <v>0</v>
      </c>
      <c r="S41" s="115">
        <v>0</v>
      </c>
      <c r="T41" s="52">
        <v>0</v>
      </c>
      <c r="U41" s="21"/>
      <c r="V41" s="86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</row>
    <row r="42" spans="1:38" s="84" customFormat="1" ht="24.75" customHeight="1" x14ac:dyDescent="0.25">
      <c r="A42" s="51">
        <v>26</v>
      </c>
      <c r="B42" s="12" t="s">
        <v>440</v>
      </c>
      <c r="C42" s="23">
        <f t="shared" si="5"/>
        <v>4316899.8600000003</v>
      </c>
      <c r="D42" s="11">
        <v>215844.99300000002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8">
        <v>0</v>
      </c>
      <c r="L42" s="11">
        <v>0</v>
      </c>
      <c r="M42" s="11">
        <v>1053</v>
      </c>
      <c r="N42" s="11">
        <v>4101054.8670000001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21"/>
      <c r="V42" s="86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</row>
    <row r="43" spans="1:38" s="84" customFormat="1" ht="24.75" customHeight="1" x14ac:dyDescent="0.25">
      <c r="A43" s="51">
        <v>27</v>
      </c>
      <c r="B43" s="12" t="s">
        <v>60</v>
      </c>
      <c r="C43" s="23">
        <f t="shared" si="5"/>
        <v>2131103.6</v>
      </c>
      <c r="D43" s="11">
        <v>106555.18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8">
        <v>0</v>
      </c>
      <c r="L43" s="11">
        <v>0</v>
      </c>
      <c r="M43" s="115">
        <v>0</v>
      </c>
      <c r="N43" s="52">
        <v>0</v>
      </c>
      <c r="O43" s="115">
        <v>888</v>
      </c>
      <c r="P43" s="52">
        <v>2024548.42</v>
      </c>
      <c r="Q43" s="115">
        <v>0</v>
      </c>
      <c r="R43" s="52">
        <v>0</v>
      </c>
      <c r="S43" s="115">
        <v>0</v>
      </c>
      <c r="T43" s="52">
        <v>0</v>
      </c>
      <c r="U43" s="21"/>
      <c r="V43" s="82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</row>
    <row r="44" spans="1:38" s="84" customFormat="1" ht="24.75" customHeight="1" x14ac:dyDescent="0.25">
      <c r="A44" s="51">
        <v>28</v>
      </c>
      <c r="B44" s="12" t="s">
        <v>82</v>
      </c>
      <c r="C44" s="23">
        <f t="shared" si="5"/>
        <v>13942681.880000001</v>
      </c>
      <c r="D44" s="11">
        <v>697134.09</v>
      </c>
      <c r="E44" s="11">
        <v>936573.16</v>
      </c>
      <c r="F44" s="11">
        <v>4642507.96</v>
      </c>
      <c r="G44" s="11">
        <v>2853731.49</v>
      </c>
      <c r="H44" s="11">
        <v>1585499.8</v>
      </c>
      <c r="I44" s="11">
        <v>1164782.42</v>
      </c>
      <c r="J44" s="11">
        <v>0</v>
      </c>
      <c r="K44" s="118">
        <v>0</v>
      </c>
      <c r="L44" s="11">
        <v>0</v>
      </c>
      <c r="M44" s="115">
        <v>0</v>
      </c>
      <c r="N44" s="52">
        <v>0</v>
      </c>
      <c r="O44" s="115">
        <v>888</v>
      </c>
      <c r="P44" s="52">
        <v>2062452.96</v>
      </c>
      <c r="Q44" s="115">
        <v>0</v>
      </c>
      <c r="R44" s="52">
        <v>0</v>
      </c>
      <c r="S44" s="115">
        <v>0</v>
      </c>
      <c r="T44" s="52">
        <v>0</v>
      </c>
      <c r="U44" s="21"/>
      <c r="V44" s="82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</row>
    <row r="45" spans="1:38" s="84" customFormat="1" ht="24.75" customHeight="1" x14ac:dyDescent="0.25">
      <c r="A45" s="51">
        <v>29</v>
      </c>
      <c r="B45" s="12" t="s">
        <v>243</v>
      </c>
      <c r="C45" s="23">
        <f t="shared" si="5"/>
        <v>18473639.300000001</v>
      </c>
      <c r="D45" s="11">
        <v>923681.96</v>
      </c>
      <c r="E45" s="11">
        <v>916763.15</v>
      </c>
      <c r="F45" s="11">
        <v>4544311.55</v>
      </c>
      <c r="G45" s="11">
        <v>2793370.54</v>
      </c>
      <c r="H45" s="11">
        <v>1551963.97</v>
      </c>
      <c r="I45" s="11">
        <v>1140145.43</v>
      </c>
      <c r="J45" s="11">
        <v>0</v>
      </c>
      <c r="K45" s="118">
        <v>0</v>
      </c>
      <c r="L45" s="11">
        <v>0</v>
      </c>
      <c r="M45" s="115">
        <v>0</v>
      </c>
      <c r="N45" s="52">
        <v>0</v>
      </c>
      <c r="O45" s="115">
        <v>781</v>
      </c>
      <c r="P45" s="52">
        <v>2018828.81</v>
      </c>
      <c r="Q45" s="115">
        <v>2100.5</v>
      </c>
      <c r="R45" s="52">
        <v>4584573.8899999997</v>
      </c>
      <c r="S45" s="115">
        <v>0</v>
      </c>
      <c r="T45" s="52">
        <v>0</v>
      </c>
      <c r="U45" s="21"/>
      <c r="V45" s="82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</row>
    <row r="46" spans="1:38" s="84" customFormat="1" ht="24.75" customHeight="1" x14ac:dyDescent="0.25">
      <c r="A46" s="51">
        <v>30</v>
      </c>
      <c r="B46" s="12" t="s">
        <v>244</v>
      </c>
      <c r="C46" s="23">
        <f t="shared" si="5"/>
        <v>13892547.210000001</v>
      </c>
      <c r="D46" s="11">
        <v>694627.36</v>
      </c>
      <c r="E46" s="11">
        <v>933205.45</v>
      </c>
      <c r="F46" s="11">
        <v>4625814.57</v>
      </c>
      <c r="G46" s="11">
        <v>2843470.13</v>
      </c>
      <c r="H46" s="11">
        <v>1579798.71</v>
      </c>
      <c r="I46" s="11">
        <v>1160594.1299999999</v>
      </c>
      <c r="J46" s="11">
        <v>0</v>
      </c>
      <c r="K46" s="118">
        <v>0</v>
      </c>
      <c r="L46" s="11">
        <v>0</v>
      </c>
      <c r="M46" s="115">
        <v>0</v>
      </c>
      <c r="N46" s="52">
        <v>0</v>
      </c>
      <c r="O46" s="115">
        <v>750.5</v>
      </c>
      <c r="P46" s="52">
        <v>2055036.86</v>
      </c>
      <c r="Q46" s="115">
        <v>0</v>
      </c>
      <c r="R46" s="52">
        <v>0</v>
      </c>
      <c r="S46" s="115">
        <v>0</v>
      </c>
      <c r="T46" s="52">
        <v>0</v>
      </c>
      <c r="U46" s="21"/>
      <c r="V46" s="82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</row>
    <row r="47" spans="1:38" s="84" customFormat="1" ht="24.75" customHeight="1" x14ac:dyDescent="0.25">
      <c r="A47" s="51">
        <v>31</v>
      </c>
      <c r="B47" s="12" t="s">
        <v>245</v>
      </c>
      <c r="C47" s="23">
        <f t="shared" si="5"/>
        <v>16721050.42</v>
      </c>
      <c r="D47" s="11">
        <v>836052.52</v>
      </c>
      <c r="E47" s="11">
        <v>906665.55</v>
      </c>
      <c r="F47" s="11">
        <v>4494258.66</v>
      </c>
      <c r="G47" s="11">
        <v>2762603.22</v>
      </c>
      <c r="H47" s="11">
        <v>1534870.01</v>
      </c>
      <c r="I47" s="11">
        <v>1127587.3999999999</v>
      </c>
      <c r="J47" s="11">
        <v>0</v>
      </c>
      <c r="K47" s="118">
        <v>0</v>
      </c>
      <c r="L47" s="11">
        <v>0</v>
      </c>
      <c r="M47" s="115">
        <v>0</v>
      </c>
      <c r="N47" s="52">
        <v>0</v>
      </c>
      <c r="O47" s="115">
        <v>782</v>
      </c>
      <c r="P47" s="52">
        <v>1996592.61</v>
      </c>
      <c r="Q47" s="115">
        <v>2200.5</v>
      </c>
      <c r="R47" s="52">
        <v>3062420.45</v>
      </c>
      <c r="S47" s="115">
        <v>0</v>
      </c>
      <c r="T47" s="52">
        <v>0</v>
      </c>
      <c r="U47" s="21"/>
      <c r="V47" s="82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</row>
    <row r="48" spans="1:38" s="84" customFormat="1" ht="24.75" customHeight="1" x14ac:dyDescent="0.25">
      <c r="A48" s="51">
        <v>32</v>
      </c>
      <c r="B48" s="12" t="s">
        <v>149</v>
      </c>
      <c r="C48" s="23">
        <f t="shared" si="5"/>
        <v>16809759.370000001</v>
      </c>
      <c r="D48" s="11">
        <v>840487.97</v>
      </c>
      <c r="E48" s="11">
        <v>960695.34</v>
      </c>
      <c r="F48" s="11">
        <v>5535248.4900000002</v>
      </c>
      <c r="G48" s="11">
        <v>2327296.2200000002</v>
      </c>
      <c r="H48" s="11">
        <v>1179040.28</v>
      </c>
      <c r="I48" s="11">
        <v>1104710.08</v>
      </c>
      <c r="J48" s="11">
        <v>0</v>
      </c>
      <c r="K48" s="118">
        <v>0</v>
      </c>
      <c r="L48" s="11">
        <v>0</v>
      </c>
      <c r="M48" s="115">
        <v>0</v>
      </c>
      <c r="N48" s="52">
        <v>0</v>
      </c>
      <c r="O48" s="115">
        <v>715.5</v>
      </c>
      <c r="P48" s="52">
        <v>2013911.62</v>
      </c>
      <c r="Q48" s="115">
        <v>3455</v>
      </c>
      <c r="R48" s="52">
        <v>2848369.37</v>
      </c>
      <c r="S48" s="115">
        <v>0</v>
      </c>
      <c r="T48" s="52">
        <v>0</v>
      </c>
      <c r="U48" s="21"/>
      <c r="V48" s="82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</row>
    <row r="49" spans="1:38" s="84" customFormat="1" ht="24.75" customHeight="1" x14ac:dyDescent="0.25">
      <c r="A49" s="51">
        <v>33</v>
      </c>
      <c r="B49" s="12" t="s">
        <v>443</v>
      </c>
      <c r="C49" s="23">
        <f t="shared" si="5"/>
        <v>1024905</v>
      </c>
      <c r="D49" s="11">
        <v>51245.25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8">
        <v>0</v>
      </c>
      <c r="L49" s="11">
        <v>0</v>
      </c>
      <c r="M49" s="11">
        <v>250</v>
      </c>
      <c r="N49" s="11">
        <v>973659.75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21"/>
      <c r="V49" s="82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</row>
    <row r="50" spans="1:38" s="138" customFormat="1" ht="24.75" customHeight="1" x14ac:dyDescent="0.25">
      <c r="A50" s="51">
        <v>34</v>
      </c>
      <c r="B50" s="12" t="s">
        <v>439</v>
      </c>
      <c r="C50" s="23">
        <f t="shared" si="5"/>
        <v>4000000</v>
      </c>
      <c r="D50" s="11">
        <v>200000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8">
        <v>2</v>
      </c>
      <c r="L50" s="11">
        <v>3800000</v>
      </c>
      <c r="M50" s="115">
        <v>0</v>
      </c>
      <c r="N50" s="52">
        <v>0</v>
      </c>
      <c r="O50" s="115">
        <v>0</v>
      </c>
      <c r="P50" s="52">
        <v>0</v>
      </c>
      <c r="Q50" s="115">
        <v>0</v>
      </c>
      <c r="R50" s="52">
        <v>0</v>
      </c>
      <c r="S50" s="115">
        <v>0</v>
      </c>
      <c r="T50" s="52">
        <v>0</v>
      </c>
      <c r="U50" s="21"/>
      <c r="V50" s="82"/>
      <c r="W50" s="83"/>
      <c r="X50" s="83"/>
      <c r="Y50" s="83"/>
      <c r="Z50" s="83"/>
      <c r="AA50" s="83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</row>
    <row r="51" spans="1:38" s="84" customFormat="1" ht="24.75" customHeight="1" x14ac:dyDescent="0.25">
      <c r="A51" s="51">
        <v>35</v>
      </c>
      <c r="B51" s="12" t="s">
        <v>239</v>
      </c>
      <c r="C51" s="23">
        <f t="shared" si="5"/>
        <v>3866665.55</v>
      </c>
      <c r="D51" s="11">
        <v>193333.28</v>
      </c>
      <c r="E51" s="11">
        <v>299706.5</v>
      </c>
      <c r="F51" s="11">
        <v>1530247.53</v>
      </c>
      <c r="G51" s="11">
        <v>938761.12</v>
      </c>
      <c r="H51" s="11">
        <v>522653.84</v>
      </c>
      <c r="I51" s="11">
        <v>381963.28</v>
      </c>
      <c r="J51" s="11">
        <v>0</v>
      </c>
      <c r="K51" s="118">
        <v>0</v>
      </c>
      <c r="L51" s="11">
        <v>0</v>
      </c>
      <c r="M51" s="115">
        <v>0</v>
      </c>
      <c r="N51" s="52">
        <v>0</v>
      </c>
      <c r="O51" s="115">
        <v>0</v>
      </c>
      <c r="P51" s="52">
        <v>0</v>
      </c>
      <c r="Q51" s="115">
        <v>0</v>
      </c>
      <c r="R51" s="52">
        <v>0</v>
      </c>
      <c r="S51" s="115">
        <v>0</v>
      </c>
      <c r="T51" s="52">
        <v>0</v>
      </c>
      <c r="U51" s="21"/>
      <c r="V51" s="82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</row>
    <row r="52" spans="1:38" s="84" customFormat="1" ht="24.75" customHeight="1" x14ac:dyDescent="0.25">
      <c r="A52" s="51">
        <v>36</v>
      </c>
      <c r="B52" s="12" t="s">
        <v>62</v>
      </c>
      <c r="C52" s="23">
        <f t="shared" si="5"/>
        <v>3092322.56</v>
      </c>
      <c r="D52" s="11">
        <v>154616.13</v>
      </c>
      <c r="E52" s="11">
        <v>917423.48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8">
        <v>0</v>
      </c>
      <c r="L52" s="11">
        <v>0</v>
      </c>
      <c r="M52" s="115">
        <v>0</v>
      </c>
      <c r="N52" s="52">
        <v>0</v>
      </c>
      <c r="O52" s="115">
        <v>884</v>
      </c>
      <c r="P52" s="52">
        <v>2020282.95</v>
      </c>
      <c r="Q52" s="115">
        <v>0</v>
      </c>
      <c r="R52" s="52">
        <v>0</v>
      </c>
      <c r="S52" s="115">
        <v>0</v>
      </c>
      <c r="T52" s="52">
        <v>0</v>
      </c>
      <c r="U52" s="21"/>
      <c r="V52" s="82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</row>
    <row r="53" spans="1:38" s="84" customFormat="1" ht="24.75" customHeight="1" x14ac:dyDescent="0.25">
      <c r="A53" s="51">
        <v>37</v>
      </c>
      <c r="B53" s="12" t="s">
        <v>79</v>
      </c>
      <c r="C53" s="23">
        <f t="shared" si="5"/>
        <v>9260275.6199999992</v>
      </c>
      <c r="D53" s="11">
        <v>463013.78</v>
      </c>
      <c r="E53" s="11">
        <v>935610.17</v>
      </c>
      <c r="F53" s="11">
        <v>4637734.5199999996</v>
      </c>
      <c r="G53" s="11">
        <v>0</v>
      </c>
      <c r="H53" s="11">
        <v>0</v>
      </c>
      <c r="I53" s="11">
        <v>1163584.8</v>
      </c>
      <c r="J53" s="11">
        <v>0</v>
      </c>
      <c r="K53" s="118">
        <v>0</v>
      </c>
      <c r="L53" s="11">
        <v>0</v>
      </c>
      <c r="M53" s="115">
        <v>0</v>
      </c>
      <c r="N53" s="52">
        <v>0</v>
      </c>
      <c r="O53" s="115">
        <v>864</v>
      </c>
      <c r="P53" s="52">
        <v>2060332.35</v>
      </c>
      <c r="Q53" s="115">
        <v>0</v>
      </c>
      <c r="R53" s="52">
        <v>0</v>
      </c>
      <c r="S53" s="115">
        <v>0</v>
      </c>
      <c r="T53" s="52">
        <v>0</v>
      </c>
      <c r="U53" s="21"/>
      <c r="V53" s="82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</row>
    <row r="54" spans="1:38" s="84" customFormat="1" ht="24.75" customHeight="1" x14ac:dyDescent="0.25">
      <c r="A54" s="51">
        <v>38</v>
      </c>
      <c r="B54" s="12" t="s">
        <v>63</v>
      </c>
      <c r="C54" s="23">
        <f t="shared" si="5"/>
        <v>2135478.77</v>
      </c>
      <c r="D54" s="11">
        <v>106773.94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8">
        <v>0</v>
      </c>
      <c r="L54" s="11">
        <v>0</v>
      </c>
      <c r="M54" s="115">
        <v>0</v>
      </c>
      <c r="N54" s="52">
        <v>0</v>
      </c>
      <c r="O54" s="115">
        <v>781.4</v>
      </c>
      <c r="P54" s="52">
        <v>2028704.83</v>
      </c>
      <c r="Q54" s="115">
        <v>0</v>
      </c>
      <c r="R54" s="52">
        <v>0</v>
      </c>
      <c r="S54" s="115">
        <v>0</v>
      </c>
      <c r="T54" s="52">
        <v>0</v>
      </c>
      <c r="U54" s="21"/>
      <c r="V54" s="82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</row>
    <row r="55" spans="1:38" s="84" customFormat="1" ht="24.75" customHeight="1" x14ac:dyDescent="0.25">
      <c r="A55" s="51">
        <v>39</v>
      </c>
      <c r="B55" s="12" t="s">
        <v>64</v>
      </c>
      <c r="C55" s="23">
        <f t="shared" si="5"/>
        <v>2128259.11</v>
      </c>
      <c r="D55" s="11">
        <v>106412.96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8">
        <v>0</v>
      </c>
      <c r="L55" s="11">
        <v>0</v>
      </c>
      <c r="M55" s="115">
        <v>0</v>
      </c>
      <c r="N55" s="52">
        <v>0</v>
      </c>
      <c r="O55" s="115">
        <v>781</v>
      </c>
      <c r="P55" s="52">
        <v>2021846.15</v>
      </c>
      <c r="Q55" s="115">
        <v>0</v>
      </c>
      <c r="R55" s="52">
        <v>0</v>
      </c>
      <c r="S55" s="115">
        <v>0</v>
      </c>
      <c r="T55" s="52">
        <v>0</v>
      </c>
      <c r="U55" s="21"/>
      <c r="V55" s="82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</row>
    <row r="56" spans="1:38" s="84" customFormat="1" ht="24.75" customHeight="1" x14ac:dyDescent="0.25">
      <c r="A56" s="51">
        <v>40</v>
      </c>
      <c r="B56" s="12" t="s">
        <v>442</v>
      </c>
      <c r="C56" s="23">
        <f t="shared" si="5"/>
        <v>4497283.1399999997</v>
      </c>
      <c r="D56" s="11">
        <v>224864.15700000001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8">
        <v>0</v>
      </c>
      <c r="L56" s="11">
        <v>0</v>
      </c>
      <c r="M56" s="11">
        <v>1097</v>
      </c>
      <c r="N56" s="11">
        <v>4272418.9829999991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21"/>
      <c r="V56" s="82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</row>
    <row r="57" spans="1:38" s="84" customFormat="1" ht="24.75" customHeight="1" x14ac:dyDescent="0.25">
      <c r="A57" s="51">
        <v>41</v>
      </c>
      <c r="B57" s="12" t="s">
        <v>441</v>
      </c>
      <c r="C57" s="23">
        <f t="shared" si="5"/>
        <v>6969354</v>
      </c>
      <c r="D57" s="11">
        <v>348467.7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8">
        <v>0</v>
      </c>
      <c r="L57" s="11">
        <v>0</v>
      </c>
      <c r="M57" s="11">
        <v>1700</v>
      </c>
      <c r="N57" s="11">
        <v>6620886.2999999998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21"/>
      <c r="V57" s="82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</row>
    <row r="58" spans="1:38" s="105" customFormat="1" ht="24.75" customHeight="1" x14ac:dyDescent="0.25">
      <c r="A58" s="151" t="s">
        <v>22</v>
      </c>
      <c r="B58" s="151"/>
      <c r="C58" s="76">
        <f t="shared" si="5"/>
        <v>195387291.22999999</v>
      </c>
      <c r="D58" s="42">
        <f>ROUND(SUM(D34:D57),2)</f>
        <v>9769364.5600000005</v>
      </c>
      <c r="E58" s="42">
        <f t="shared" ref="E58:T58" si="6">ROUND(SUM(E34:E57),2)</f>
        <v>10296747.789999999</v>
      </c>
      <c r="F58" s="42">
        <f t="shared" si="6"/>
        <v>48621321.18</v>
      </c>
      <c r="G58" s="42">
        <f t="shared" si="6"/>
        <v>24136244.68</v>
      </c>
      <c r="H58" s="42">
        <f t="shared" si="6"/>
        <v>13103652.619999999</v>
      </c>
      <c r="I58" s="42">
        <f t="shared" si="6"/>
        <v>11431150.130000001</v>
      </c>
      <c r="J58" s="42">
        <f t="shared" si="6"/>
        <v>0</v>
      </c>
      <c r="K58" s="42">
        <f t="shared" si="6"/>
        <v>4</v>
      </c>
      <c r="L58" s="42">
        <f t="shared" si="6"/>
        <v>7600000</v>
      </c>
      <c r="M58" s="42">
        <f t="shared" si="6"/>
        <v>5836</v>
      </c>
      <c r="N58" s="42">
        <f t="shared" si="6"/>
        <v>22250370.350000001</v>
      </c>
      <c r="O58" s="42">
        <f t="shared" si="6"/>
        <v>12343.92</v>
      </c>
      <c r="P58" s="42">
        <f t="shared" si="6"/>
        <v>29812045.280000001</v>
      </c>
      <c r="Q58" s="42">
        <f t="shared" si="6"/>
        <v>12161.15</v>
      </c>
      <c r="R58" s="42">
        <f t="shared" si="6"/>
        <v>18366394.640000001</v>
      </c>
      <c r="S58" s="42">
        <f t="shared" si="6"/>
        <v>0</v>
      </c>
      <c r="T58" s="42">
        <f t="shared" si="6"/>
        <v>0</v>
      </c>
      <c r="U58" s="104"/>
      <c r="V58" s="32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</row>
    <row r="59" spans="1:38" s="105" customFormat="1" ht="24.75" customHeight="1" x14ac:dyDescent="0.25">
      <c r="A59" s="146" t="s">
        <v>23</v>
      </c>
      <c r="B59" s="147"/>
      <c r="C59" s="148"/>
      <c r="D59" s="11"/>
      <c r="E59" s="11"/>
      <c r="F59" s="11"/>
      <c r="G59" s="11"/>
      <c r="H59" s="11"/>
      <c r="I59" s="11"/>
      <c r="J59" s="11"/>
      <c r="K59" s="66"/>
      <c r="L59" s="11"/>
      <c r="M59" s="68"/>
      <c r="N59" s="11"/>
      <c r="O59" s="68"/>
      <c r="P59" s="11"/>
      <c r="Q59" s="68"/>
      <c r="R59" s="11"/>
      <c r="S59" s="68"/>
      <c r="T59" s="11"/>
      <c r="U59" s="104"/>
      <c r="V59" s="32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</row>
    <row r="60" spans="1:38" s="90" customFormat="1" ht="24.75" customHeight="1" x14ac:dyDescent="0.25">
      <c r="A60" s="51">
        <v>42</v>
      </c>
      <c r="B60" s="12" t="s">
        <v>246</v>
      </c>
      <c r="C60" s="23">
        <f t="shared" ref="C60:C74" si="7">ROUND(SUM(D60+E60+F60+G60+H60+I60+J60+L60+N60+P60+R60+T60),2)</f>
        <v>8000000</v>
      </c>
      <c r="D60" s="11">
        <v>400000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50">
        <v>4</v>
      </c>
      <c r="L60" s="11">
        <v>7600000</v>
      </c>
      <c r="M60" s="70">
        <v>0</v>
      </c>
      <c r="N60" s="52">
        <v>0</v>
      </c>
      <c r="O60" s="70">
        <v>0</v>
      </c>
      <c r="P60" s="52">
        <v>0</v>
      </c>
      <c r="Q60" s="70">
        <v>0</v>
      </c>
      <c r="R60" s="52">
        <v>0</v>
      </c>
      <c r="S60" s="70">
        <v>0</v>
      </c>
      <c r="T60" s="52">
        <v>0</v>
      </c>
      <c r="U60" s="41"/>
      <c r="V60" s="91"/>
    </row>
    <row r="61" spans="1:38" s="90" customFormat="1" ht="24.75" customHeight="1" x14ac:dyDescent="0.25">
      <c r="A61" s="51">
        <v>43</v>
      </c>
      <c r="B61" s="12" t="s">
        <v>395</v>
      </c>
      <c r="C61" s="23">
        <f t="shared" si="7"/>
        <v>4000000</v>
      </c>
      <c r="D61" s="11">
        <v>200000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50">
        <v>2</v>
      </c>
      <c r="L61" s="11">
        <v>3800000</v>
      </c>
      <c r="M61" s="70">
        <v>0</v>
      </c>
      <c r="N61" s="52">
        <v>0</v>
      </c>
      <c r="O61" s="70">
        <v>0</v>
      </c>
      <c r="P61" s="52">
        <v>0</v>
      </c>
      <c r="Q61" s="70">
        <v>0</v>
      </c>
      <c r="R61" s="52">
        <v>0</v>
      </c>
      <c r="S61" s="70">
        <v>0</v>
      </c>
      <c r="T61" s="52">
        <v>0</v>
      </c>
      <c r="U61" s="41"/>
      <c r="V61" s="91"/>
    </row>
    <row r="62" spans="1:38" s="90" customFormat="1" ht="24.75" customHeight="1" x14ac:dyDescent="0.25">
      <c r="A62" s="51">
        <v>44</v>
      </c>
      <c r="B62" s="12" t="s">
        <v>396</v>
      </c>
      <c r="C62" s="23">
        <f t="shared" si="7"/>
        <v>4000000</v>
      </c>
      <c r="D62" s="11">
        <v>200000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50">
        <v>2</v>
      </c>
      <c r="L62" s="11">
        <v>3800000</v>
      </c>
      <c r="M62" s="70">
        <v>0</v>
      </c>
      <c r="N62" s="52">
        <v>0</v>
      </c>
      <c r="O62" s="70">
        <v>0</v>
      </c>
      <c r="P62" s="52">
        <v>0</v>
      </c>
      <c r="Q62" s="70">
        <v>0</v>
      </c>
      <c r="R62" s="52">
        <v>0</v>
      </c>
      <c r="S62" s="70">
        <v>0</v>
      </c>
      <c r="T62" s="52">
        <v>0</v>
      </c>
      <c r="U62" s="41"/>
      <c r="V62" s="91"/>
    </row>
    <row r="63" spans="1:38" s="90" customFormat="1" ht="24.75" customHeight="1" x14ac:dyDescent="0.25">
      <c r="A63" s="51">
        <v>45</v>
      </c>
      <c r="B63" s="12" t="s">
        <v>397</v>
      </c>
      <c r="C63" s="23">
        <f t="shared" si="7"/>
        <v>5267762.51</v>
      </c>
      <c r="D63" s="11">
        <v>263388.13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40">
        <v>0</v>
      </c>
      <c r="L63" s="11">
        <v>0</v>
      </c>
      <c r="M63" s="70">
        <v>1250</v>
      </c>
      <c r="N63" s="11">
        <v>5004374.38</v>
      </c>
      <c r="O63" s="70">
        <v>0</v>
      </c>
      <c r="P63" s="11">
        <v>0</v>
      </c>
      <c r="Q63" s="70">
        <v>0</v>
      </c>
      <c r="R63" s="11">
        <v>0</v>
      </c>
      <c r="S63" s="70">
        <v>0</v>
      </c>
      <c r="T63" s="11">
        <v>0</v>
      </c>
      <c r="U63" s="41"/>
      <c r="V63" s="91"/>
    </row>
    <row r="64" spans="1:38" s="90" customFormat="1" ht="24.75" customHeight="1" x14ac:dyDescent="0.25">
      <c r="A64" s="51">
        <v>46</v>
      </c>
      <c r="B64" s="12" t="s">
        <v>398</v>
      </c>
      <c r="C64" s="23">
        <f t="shared" si="7"/>
        <v>8000000</v>
      </c>
      <c r="D64" s="11">
        <v>400000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50">
        <v>4</v>
      </c>
      <c r="L64" s="11">
        <v>7600000</v>
      </c>
      <c r="M64" s="70">
        <v>0</v>
      </c>
      <c r="N64" s="52">
        <v>0</v>
      </c>
      <c r="O64" s="70">
        <v>0</v>
      </c>
      <c r="P64" s="52">
        <v>0</v>
      </c>
      <c r="Q64" s="70">
        <v>0</v>
      </c>
      <c r="R64" s="52">
        <v>0</v>
      </c>
      <c r="S64" s="70">
        <v>0</v>
      </c>
      <c r="T64" s="52">
        <v>0</v>
      </c>
      <c r="U64" s="41"/>
      <c r="V64" s="91"/>
    </row>
    <row r="65" spans="1:39" s="90" customFormat="1" ht="24.75" customHeight="1" x14ac:dyDescent="0.25">
      <c r="A65" s="51">
        <v>47</v>
      </c>
      <c r="B65" s="12" t="s">
        <v>399</v>
      </c>
      <c r="C65" s="23">
        <f t="shared" si="7"/>
        <v>4000000</v>
      </c>
      <c r="D65" s="11">
        <v>200000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50">
        <v>2</v>
      </c>
      <c r="L65" s="11">
        <v>3800000</v>
      </c>
      <c r="M65" s="70">
        <v>0</v>
      </c>
      <c r="N65" s="52">
        <v>0</v>
      </c>
      <c r="O65" s="70">
        <v>0</v>
      </c>
      <c r="P65" s="52">
        <v>0</v>
      </c>
      <c r="Q65" s="70">
        <v>0</v>
      </c>
      <c r="R65" s="52">
        <v>0</v>
      </c>
      <c r="S65" s="70">
        <v>0</v>
      </c>
      <c r="T65" s="52">
        <v>0</v>
      </c>
      <c r="U65" s="41"/>
      <c r="V65" s="91"/>
    </row>
    <row r="66" spans="1:39" s="90" customFormat="1" ht="24.75" customHeight="1" x14ac:dyDescent="0.25">
      <c r="A66" s="51">
        <v>48</v>
      </c>
      <c r="B66" s="12" t="s">
        <v>400</v>
      </c>
      <c r="C66" s="23">
        <f t="shared" si="7"/>
        <v>8000000</v>
      </c>
      <c r="D66" s="11">
        <v>400000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7">
        <v>4</v>
      </c>
      <c r="L66" s="11">
        <v>7600000</v>
      </c>
      <c r="M66" s="125">
        <v>0</v>
      </c>
      <c r="N66" s="52">
        <v>0</v>
      </c>
      <c r="O66" s="125">
        <v>0</v>
      </c>
      <c r="P66" s="52">
        <v>0</v>
      </c>
      <c r="Q66" s="125">
        <v>0</v>
      </c>
      <c r="R66" s="52">
        <v>0</v>
      </c>
      <c r="S66" s="125">
        <v>0</v>
      </c>
      <c r="T66" s="52">
        <v>0</v>
      </c>
      <c r="U66" s="41"/>
      <c r="V66" s="91"/>
    </row>
    <row r="67" spans="1:39" s="90" customFormat="1" ht="24.75" customHeight="1" x14ac:dyDescent="0.25">
      <c r="A67" s="51">
        <v>49</v>
      </c>
      <c r="B67" s="12" t="s">
        <v>150</v>
      </c>
      <c r="C67" s="23">
        <f t="shared" si="7"/>
        <v>8367661.7000000002</v>
      </c>
      <c r="D67" s="11">
        <v>418383.08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3">
        <v>0</v>
      </c>
      <c r="L67" s="11">
        <v>0</v>
      </c>
      <c r="M67" s="125">
        <v>1045</v>
      </c>
      <c r="N67" s="11">
        <v>4183656.98</v>
      </c>
      <c r="O67" s="125">
        <v>0</v>
      </c>
      <c r="P67" s="11">
        <v>0</v>
      </c>
      <c r="Q67" s="125">
        <v>2652.16</v>
      </c>
      <c r="R67" s="11">
        <v>3765621.64</v>
      </c>
      <c r="S67" s="125">
        <v>0</v>
      </c>
      <c r="T67" s="11">
        <v>0</v>
      </c>
      <c r="U67" s="41"/>
      <c r="V67" s="91"/>
    </row>
    <row r="68" spans="1:39" s="90" customFormat="1" ht="24.75" customHeight="1" x14ac:dyDescent="0.25">
      <c r="A68" s="51">
        <v>50</v>
      </c>
      <c r="B68" s="12" t="s">
        <v>401</v>
      </c>
      <c r="C68" s="23">
        <f t="shared" si="7"/>
        <v>8223944.8099999996</v>
      </c>
      <c r="D68" s="11">
        <v>411197.24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3">
        <v>0</v>
      </c>
      <c r="L68" s="11">
        <v>0</v>
      </c>
      <c r="M68" s="125">
        <v>1045</v>
      </c>
      <c r="N68" s="11">
        <v>4183656.98</v>
      </c>
      <c r="O68" s="125">
        <v>0</v>
      </c>
      <c r="P68" s="11">
        <v>0</v>
      </c>
      <c r="Q68" s="125">
        <v>2556</v>
      </c>
      <c r="R68" s="11">
        <v>3629090.59</v>
      </c>
      <c r="S68" s="125">
        <v>0</v>
      </c>
      <c r="T68" s="11">
        <v>0</v>
      </c>
      <c r="U68" s="41"/>
      <c r="V68" s="91"/>
    </row>
    <row r="69" spans="1:39" s="90" customFormat="1" ht="24.75" customHeight="1" x14ac:dyDescent="0.25">
      <c r="A69" s="51">
        <v>51</v>
      </c>
      <c r="B69" s="12" t="s">
        <v>402</v>
      </c>
      <c r="C69" s="23">
        <f t="shared" si="7"/>
        <v>8367661.7000000002</v>
      </c>
      <c r="D69" s="11">
        <v>418383.08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3">
        <v>0</v>
      </c>
      <c r="L69" s="11">
        <v>0</v>
      </c>
      <c r="M69" s="125">
        <v>1045</v>
      </c>
      <c r="N69" s="11">
        <v>4183656.98</v>
      </c>
      <c r="O69" s="125">
        <v>0</v>
      </c>
      <c r="P69" s="11">
        <v>0</v>
      </c>
      <c r="Q69" s="125">
        <v>2652.16</v>
      </c>
      <c r="R69" s="11">
        <v>3765621.64</v>
      </c>
      <c r="S69" s="125">
        <v>0</v>
      </c>
      <c r="T69" s="11">
        <v>0</v>
      </c>
      <c r="U69" s="41"/>
      <c r="V69" s="91"/>
    </row>
    <row r="70" spans="1:39" s="90" customFormat="1" ht="24.75" customHeight="1" x14ac:dyDescent="0.25">
      <c r="A70" s="51">
        <v>52</v>
      </c>
      <c r="B70" s="12" t="s">
        <v>403</v>
      </c>
      <c r="C70" s="23">
        <f t="shared" si="7"/>
        <v>8367661.7000000002</v>
      </c>
      <c r="D70" s="11">
        <v>418383.08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3">
        <v>0</v>
      </c>
      <c r="L70" s="11">
        <v>0</v>
      </c>
      <c r="M70" s="125">
        <v>1045</v>
      </c>
      <c r="N70" s="11">
        <v>4183656.98</v>
      </c>
      <c r="O70" s="125">
        <v>0</v>
      </c>
      <c r="P70" s="11">
        <v>0</v>
      </c>
      <c r="Q70" s="125">
        <v>2652.16</v>
      </c>
      <c r="R70" s="11">
        <v>3765621.64</v>
      </c>
      <c r="S70" s="125">
        <v>0</v>
      </c>
      <c r="T70" s="11">
        <v>0</v>
      </c>
      <c r="U70" s="41"/>
      <c r="V70" s="91"/>
    </row>
    <row r="71" spans="1:39" s="90" customFormat="1" ht="24.75" customHeight="1" x14ac:dyDescent="0.25">
      <c r="A71" s="51">
        <v>53</v>
      </c>
      <c r="B71" s="12" t="s">
        <v>404</v>
      </c>
      <c r="C71" s="23">
        <f t="shared" si="7"/>
        <v>11443830.92</v>
      </c>
      <c r="D71" s="11">
        <v>572191.55000000005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3">
        <v>0</v>
      </c>
      <c r="L71" s="11">
        <v>0</v>
      </c>
      <c r="M71" s="125">
        <v>1241.1500000000001</v>
      </c>
      <c r="N71" s="11">
        <v>4968943.4000000004</v>
      </c>
      <c r="O71" s="125">
        <v>0</v>
      </c>
      <c r="P71" s="11">
        <v>0</v>
      </c>
      <c r="Q71" s="125">
        <v>4157.32</v>
      </c>
      <c r="R71" s="11">
        <v>5902695.9699999997</v>
      </c>
      <c r="S71" s="125">
        <v>0</v>
      </c>
      <c r="T71" s="11">
        <v>0</v>
      </c>
      <c r="U71" s="4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</row>
    <row r="72" spans="1:39" s="90" customFormat="1" ht="24.75" customHeight="1" x14ac:dyDescent="0.25">
      <c r="A72" s="51">
        <v>54</v>
      </c>
      <c r="B72" s="12" t="s">
        <v>405</v>
      </c>
      <c r="C72" s="23">
        <f t="shared" si="7"/>
        <v>8367661.7000000002</v>
      </c>
      <c r="D72" s="11">
        <v>418383.08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3">
        <v>0</v>
      </c>
      <c r="L72" s="11">
        <v>0</v>
      </c>
      <c r="M72" s="125">
        <v>1045</v>
      </c>
      <c r="N72" s="11">
        <v>4183656.98</v>
      </c>
      <c r="O72" s="125">
        <v>0</v>
      </c>
      <c r="P72" s="11">
        <v>0</v>
      </c>
      <c r="Q72" s="125">
        <v>2652.16</v>
      </c>
      <c r="R72" s="11">
        <v>3765621.64</v>
      </c>
      <c r="S72" s="125">
        <v>0</v>
      </c>
      <c r="T72" s="11">
        <v>0</v>
      </c>
      <c r="U72" s="41"/>
      <c r="V72" s="106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</row>
    <row r="73" spans="1:39" s="90" customFormat="1" ht="24.75" customHeight="1" x14ac:dyDescent="0.25">
      <c r="A73" s="51">
        <v>55</v>
      </c>
      <c r="B73" s="12" t="s">
        <v>406</v>
      </c>
      <c r="C73" s="23">
        <f t="shared" si="7"/>
        <v>8367661.7000000002</v>
      </c>
      <c r="D73" s="11">
        <v>418383.08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3">
        <v>0</v>
      </c>
      <c r="L73" s="11">
        <v>0</v>
      </c>
      <c r="M73" s="125">
        <v>1045</v>
      </c>
      <c r="N73" s="11">
        <v>4183656.98</v>
      </c>
      <c r="O73" s="125">
        <v>0</v>
      </c>
      <c r="P73" s="11">
        <v>0</v>
      </c>
      <c r="Q73" s="125">
        <v>2652.16</v>
      </c>
      <c r="R73" s="11">
        <v>3765621.64</v>
      </c>
      <c r="S73" s="125">
        <v>0</v>
      </c>
      <c r="T73" s="11">
        <v>0</v>
      </c>
      <c r="U73" s="4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</row>
    <row r="74" spans="1:39" s="71" customFormat="1" ht="24.75" customHeight="1" x14ac:dyDescent="0.25">
      <c r="A74" s="151" t="s">
        <v>65</v>
      </c>
      <c r="B74" s="151"/>
      <c r="C74" s="76">
        <f t="shared" si="7"/>
        <v>102773846.73999999</v>
      </c>
      <c r="D74" s="42">
        <f>ROUND(SUM(D60:D73),2)</f>
        <v>5138692.32</v>
      </c>
      <c r="E74" s="42">
        <f>ROUND(SUM(E60:E73),2)</f>
        <v>0</v>
      </c>
      <c r="F74" s="42">
        <f t="shared" ref="F74:T74" si="8">ROUND(SUM(F60:F73),2)</f>
        <v>0</v>
      </c>
      <c r="G74" s="42">
        <f t="shared" si="8"/>
        <v>0</v>
      </c>
      <c r="H74" s="42">
        <f t="shared" si="8"/>
        <v>0</v>
      </c>
      <c r="I74" s="42">
        <f t="shared" si="8"/>
        <v>0</v>
      </c>
      <c r="J74" s="42">
        <f t="shared" si="8"/>
        <v>0</v>
      </c>
      <c r="K74" s="42">
        <f t="shared" si="8"/>
        <v>18</v>
      </c>
      <c r="L74" s="42">
        <f t="shared" si="8"/>
        <v>34200000</v>
      </c>
      <c r="M74" s="42">
        <f t="shared" si="8"/>
        <v>8761.15</v>
      </c>
      <c r="N74" s="42">
        <f t="shared" si="8"/>
        <v>35075259.659999996</v>
      </c>
      <c r="O74" s="42">
        <f t="shared" si="8"/>
        <v>0</v>
      </c>
      <c r="P74" s="42">
        <f t="shared" si="8"/>
        <v>0</v>
      </c>
      <c r="Q74" s="42">
        <f t="shared" si="8"/>
        <v>19974.12</v>
      </c>
      <c r="R74" s="42">
        <f t="shared" si="8"/>
        <v>28359894.760000002</v>
      </c>
      <c r="S74" s="42">
        <f t="shared" si="8"/>
        <v>0</v>
      </c>
      <c r="T74" s="42">
        <f t="shared" si="8"/>
        <v>0</v>
      </c>
      <c r="U74" s="6"/>
      <c r="V74" s="27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9" s="71" customFormat="1" ht="24.75" customHeight="1" x14ac:dyDescent="0.25">
      <c r="A75" s="146" t="s">
        <v>25</v>
      </c>
      <c r="B75" s="147"/>
      <c r="C75" s="148"/>
      <c r="D75" s="11"/>
      <c r="E75" s="11"/>
      <c r="F75" s="11"/>
      <c r="G75" s="11"/>
      <c r="H75" s="11"/>
      <c r="I75" s="11"/>
      <c r="J75" s="11"/>
      <c r="K75" s="66"/>
      <c r="L75" s="11"/>
      <c r="M75" s="68"/>
      <c r="N75" s="11"/>
      <c r="O75" s="45"/>
      <c r="P75" s="11"/>
      <c r="Q75" s="68"/>
      <c r="R75" s="11"/>
      <c r="S75" s="45"/>
      <c r="T75" s="11"/>
      <c r="U75" s="41"/>
      <c r="V75" s="27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9" s="101" customFormat="1" ht="24.75" customHeight="1" x14ac:dyDescent="0.25">
      <c r="A76" s="51">
        <v>56</v>
      </c>
      <c r="B76" s="12" t="s">
        <v>249</v>
      </c>
      <c r="C76" s="23">
        <f t="shared" ref="C76:C87" si="9">ROUND(SUM(D76+E76+F76+G76+H76+I76+J76+L76+N76+P76+R76+T76),2)</f>
        <v>7635513.04</v>
      </c>
      <c r="D76" s="11">
        <v>381775.65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7">
        <v>0</v>
      </c>
      <c r="L76" s="11">
        <v>0</v>
      </c>
      <c r="M76" s="125">
        <v>0</v>
      </c>
      <c r="N76" s="52">
        <v>0</v>
      </c>
      <c r="O76" s="125">
        <v>0</v>
      </c>
      <c r="P76" s="52">
        <v>0</v>
      </c>
      <c r="Q76" s="125">
        <v>2796.63</v>
      </c>
      <c r="R76" s="52">
        <v>7253737.3899999997</v>
      </c>
      <c r="S76" s="125">
        <v>0</v>
      </c>
      <c r="T76" s="52">
        <v>0</v>
      </c>
      <c r="U76" s="41"/>
      <c r="V76" s="20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</row>
    <row r="77" spans="1:39" s="87" customFormat="1" ht="24.75" customHeight="1" x14ac:dyDescent="0.25">
      <c r="A77" s="51">
        <v>57</v>
      </c>
      <c r="B77" s="12" t="s">
        <v>250</v>
      </c>
      <c r="C77" s="23">
        <f t="shared" si="9"/>
        <v>41280658.640000001</v>
      </c>
      <c r="D77" s="11">
        <v>2064032.93</v>
      </c>
      <c r="E77" s="11">
        <v>0</v>
      </c>
      <c r="F77" s="11">
        <v>8403384.6699999999</v>
      </c>
      <c r="G77" s="11">
        <v>5116144.7300000004</v>
      </c>
      <c r="H77" s="11">
        <v>2850598.28</v>
      </c>
      <c r="I77" s="11">
        <v>2110706.59</v>
      </c>
      <c r="J77" s="11">
        <v>0</v>
      </c>
      <c r="K77" s="13">
        <v>0</v>
      </c>
      <c r="L77" s="11">
        <v>0</v>
      </c>
      <c r="M77" s="125">
        <v>2200</v>
      </c>
      <c r="N77" s="11">
        <v>10673316.5</v>
      </c>
      <c r="O77" s="125">
        <v>0</v>
      </c>
      <c r="P77" s="11">
        <v>0</v>
      </c>
      <c r="Q77" s="125">
        <v>3879.52</v>
      </c>
      <c r="R77" s="11">
        <v>10062474.939999999</v>
      </c>
      <c r="S77" s="125">
        <v>0</v>
      </c>
      <c r="T77" s="11">
        <v>0</v>
      </c>
      <c r="U77" s="41"/>
      <c r="V77" s="20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</row>
    <row r="78" spans="1:39" s="101" customFormat="1" ht="24.75" customHeight="1" x14ac:dyDescent="0.25">
      <c r="A78" s="51">
        <v>58</v>
      </c>
      <c r="B78" s="12" t="s">
        <v>251</v>
      </c>
      <c r="C78" s="23">
        <f t="shared" si="9"/>
        <v>5137677.99</v>
      </c>
      <c r="D78" s="11">
        <v>256883.9</v>
      </c>
      <c r="E78" s="11">
        <v>446198.08</v>
      </c>
      <c r="F78" s="11">
        <v>2251417.63</v>
      </c>
      <c r="G78" s="11">
        <v>0</v>
      </c>
      <c r="H78" s="11">
        <v>0</v>
      </c>
      <c r="I78" s="11">
        <v>0</v>
      </c>
      <c r="J78" s="11">
        <v>0</v>
      </c>
      <c r="K78" s="13">
        <v>0</v>
      </c>
      <c r="L78" s="11">
        <v>0</v>
      </c>
      <c r="M78" s="125">
        <v>450</v>
      </c>
      <c r="N78" s="11">
        <v>2183178.38</v>
      </c>
      <c r="O78" s="125">
        <v>0</v>
      </c>
      <c r="P78" s="11">
        <v>0</v>
      </c>
      <c r="Q78" s="125">
        <v>0</v>
      </c>
      <c r="R78" s="11">
        <v>0</v>
      </c>
      <c r="S78" s="125">
        <v>0</v>
      </c>
      <c r="T78" s="11">
        <v>0</v>
      </c>
      <c r="U78" s="41"/>
      <c r="V78" s="20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</row>
    <row r="79" spans="1:39" s="101" customFormat="1" ht="24.75" customHeight="1" x14ac:dyDescent="0.25">
      <c r="A79" s="51">
        <v>59</v>
      </c>
      <c r="B79" s="12" t="s">
        <v>80</v>
      </c>
      <c r="C79" s="23">
        <f t="shared" si="9"/>
        <v>5654450.4299999997</v>
      </c>
      <c r="D79" s="11">
        <v>282722.52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3">
        <v>0</v>
      </c>
      <c r="L79" s="11">
        <v>0</v>
      </c>
      <c r="M79" s="125">
        <v>676.3</v>
      </c>
      <c r="N79" s="11">
        <v>3281074.53</v>
      </c>
      <c r="O79" s="125">
        <v>601</v>
      </c>
      <c r="P79" s="11">
        <v>2090653.38</v>
      </c>
      <c r="Q79" s="125">
        <v>0</v>
      </c>
      <c r="R79" s="11">
        <v>0</v>
      </c>
      <c r="S79" s="125">
        <v>0</v>
      </c>
      <c r="T79" s="11">
        <v>0</v>
      </c>
      <c r="U79" s="41"/>
      <c r="V79" s="20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</row>
    <row r="80" spans="1:39" s="101" customFormat="1" ht="24.75" customHeight="1" x14ac:dyDescent="0.25">
      <c r="A80" s="51">
        <v>60</v>
      </c>
      <c r="B80" s="12" t="s">
        <v>252</v>
      </c>
      <c r="C80" s="23">
        <f t="shared" si="9"/>
        <v>5361018.84</v>
      </c>
      <c r="D80" s="11">
        <v>268050.94</v>
      </c>
      <c r="E80" s="11">
        <v>232529.48</v>
      </c>
      <c r="F80" s="11">
        <v>1173292.72</v>
      </c>
      <c r="G80" s="11">
        <v>0</v>
      </c>
      <c r="H80" s="11">
        <v>0</v>
      </c>
      <c r="I80" s="11">
        <v>0</v>
      </c>
      <c r="J80" s="11">
        <v>0</v>
      </c>
      <c r="K80" s="13">
        <v>0</v>
      </c>
      <c r="L80" s="11">
        <v>0</v>
      </c>
      <c r="M80" s="125">
        <v>760</v>
      </c>
      <c r="N80" s="11">
        <v>3687145.7</v>
      </c>
      <c r="O80" s="125">
        <v>0</v>
      </c>
      <c r="P80" s="11">
        <v>0</v>
      </c>
      <c r="Q80" s="125">
        <v>0</v>
      </c>
      <c r="R80" s="11">
        <v>0</v>
      </c>
      <c r="S80" s="125">
        <v>0</v>
      </c>
      <c r="T80" s="11">
        <v>0</v>
      </c>
      <c r="U80" s="41"/>
      <c r="V80" s="20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</row>
    <row r="81" spans="1:39" s="101" customFormat="1" ht="24.75" customHeight="1" x14ac:dyDescent="0.25">
      <c r="A81" s="51">
        <v>61</v>
      </c>
      <c r="B81" s="12" t="s">
        <v>253</v>
      </c>
      <c r="C81" s="23">
        <f t="shared" si="9"/>
        <v>19313055.219999999</v>
      </c>
      <c r="D81" s="11">
        <v>965652.76</v>
      </c>
      <c r="E81" s="11">
        <v>0</v>
      </c>
      <c r="F81" s="11">
        <v>5607247.7699999996</v>
      </c>
      <c r="G81" s="11">
        <v>3413801.96</v>
      </c>
      <c r="H81" s="11">
        <v>1902092.01</v>
      </c>
      <c r="I81" s="11">
        <v>1408391.42</v>
      </c>
      <c r="J81" s="11">
        <v>0</v>
      </c>
      <c r="K81" s="13">
        <v>0</v>
      </c>
      <c r="L81" s="11">
        <v>0</v>
      </c>
      <c r="M81" s="125">
        <v>1240</v>
      </c>
      <c r="N81" s="11">
        <v>6015869.2999999998</v>
      </c>
      <c r="O81" s="125">
        <v>0</v>
      </c>
      <c r="P81" s="11">
        <v>0</v>
      </c>
      <c r="Q81" s="125">
        <v>0</v>
      </c>
      <c r="R81" s="11">
        <v>0</v>
      </c>
      <c r="S81" s="125">
        <v>0</v>
      </c>
      <c r="T81" s="11">
        <v>0</v>
      </c>
      <c r="U81" s="41"/>
      <c r="V81" s="20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</row>
    <row r="82" spans="1:39" s="101" customFormat="1" ht="24.75" customHeight="1" x14ac:dyDescent="0.25">
      <c r="A82" s="51">
        <v>62</v>
      </c>
      <c r="B82" s="12" t="s">
        <v>254</v>
      </c>
      <c r="C82" s="23">
        <f t="shared" si="9"/>
        <v>20363680.739999998</v>
      </c>
      <c r="D82" s="11">
        <v>1018184.04</v>
      </c>
      <c r="E82" s="11">
        <v>1115726.01</v>
      </c>
      <c r="F82" s="11">
        <v>0</v>
      </c>
      <c r="G82" s="11">
        <v>3427476.62</v>
      </c>
      <c r="H82" s="11">
        <v>1909711.21</v>
      </c>
      <c r="I82" s="11">
        <v>1414033</v>
      </c>
      <c r="J82" s="11">
        <v>0</v>
      </c>
      <c r="K82" s="13">
        <v>0</v>
      </c>
      <c r="L82" s="11">
        <v>0</v>
      </c>
      <c r="M82" s="125">
        <v>1240</v>
      </c>
      <c r="N82" s="11">
        <v>6015869.2999999998</v>
      </c>
      <c r="O82" s="125">
        <v>0</v>
      </c>
      <c r="P82" s="11">
        <v>0</v>
      </c>
      <c r="Q82" s="125">
        <v>2106.1</v>
      </c>
      <c r="R82" s="11">
        <v>5462680.5599999996</v>
      </c>
      <c r="S82" s="125">
        <v>0</v>
      </c>
      <c r="T82" s="11">
        <v>0</v>
      </c>
      <c r="U82" s="41"/>
      <c r="V82" s="20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</row>
    <row r="83" spans="1:39" s="101" customFormat="1" ht="24.75" customHeight="1" x14ac:dyDescent="0.25">
      <c r="A83" s="51">
        <v>63</v>
      </c>
      <c r="B83" s="12" t="s">
        <v>89</v>
      </c>
      <c r="C83" s="23">
        <f t="shared" si="9"/>
        <v>600375.84</v>
      </c>
      <c r="D83" s="11">
        <v>30018.79</v>
      </c>
      <c r="E83" s="11">
        <v>0</v>
      </c>
      <c r="F83" s="11">
        <v>570357.05000000005</v>
      </c>
      <c r="G83" s="11">
        <v>0</v>
      </c>
      <c r="H83" s="11">
        <v>0</v>
      </c>
      <c r="I83" s="11">
        <v>0</v>
      </c>
      <c r="J83" s="11">
        <v>0</v>
      </c>
      <c r="K83" s="117">
        <v>0</v>
      </c>
      <c r="L83" s="11">
        <v>0</v>
      </c>
      <c r="M83" s="125">
        <v>0</v>
      </c>
      <c r="N83" s="52">
        <v>0</v>
      </c>
      <c r="O83" s="125">
        <v>0</v>
      </c>
      <c r="P83" s="52">
        <v>0</v>
      </c>
      <c r="Q83" s="125">
        <v>0</v>
      </c>
      <c r="R83" s="52">
        <v>0</v>
      </c>
      <c r="S83" s="125">
        <v>0</v>
      </c>
      <c r="T83" s="52">
        <v>0</v>
      </c>
      <c r="U83" s="41"/>
      <c r="V83" s="20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</row>
    <row r="84" spans="1:39" s="101" customFormat="1" ht="24.75" customHeight="1" x14ac:dyDescent="0.25">
      <c r="A84" s="51">
        <v>64</v>
      </c>
      <c r="B84" s="12" t="s">
        <v>255</v>
      </c>
      <c r="C84" s="23">
        <f t="shared" si="9"/>
        <v>1044483.34</v>
      </c>
      <c r="D84" s="11">
        <v>52224.17</v>
      </c>
      <c r="E84" s="11">
        <v>108438.55</v>
      </c>
      <c r="F84" s="11">
        <v>0</v>
      </c>
      <c r="G84" s="11">
        <v>0</v>
      </c>
      <c r="H84" s="11">
        <v>0</v>
      </c>
      <c r="I84" s="11">
        <v>134581.07999999999</v>
      </c>
      <c r="J84" s="11">
        <v>0</v>
      </c>
      <c r="K84" s="13">
        <v>0</v>
      </c>
      <c r="L84" s="11">
        <v>0</v>
      </c>
      <c r="M84" s="125">
        <v>280</v>
      </c>
      <c r="N84" s="11">
        <v>749239.54</v>
      </c>
      <c r="O84" s="125">
        <v>0</v>
      </c>
      <c r="P84" s="11">
        <v>0</v>
      </c>
      <c r="Q84" s="125">
        <v>0</v>
      </c>
      <c r="R84" s="11">
        <v>0</v>
      </c>
      <c r="S84" s="125">
        <v>0</v>
      </c>
      <c r="T84" s="11">
        <v>0</v>
      </c>
      <c r="U84" s="41"/>
      <c r="V84" s="20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</row>
    <row r="85" spans="1:39" s="101" customFormat="1" ht="24.75" customHeight="1" x14ac:dyDescent="0.25">
      <c r="A85" s="51">
        <v>65</v>
      </c>
      <c r="B85" s="12" t="s">
        <v>256</v>
      </c>
      <c r="C85" s="23">
        <f t="shared" si="9"/>
        <v>18675455.57</v>
      </c>
      <c r="D85" s="11">
        <v>933772.78</v>
      </c>
      <c r="E85" s="11">
        <v>870073.06</v>
      </c>
      <c r="F85" s="11">
        <v>4390197.82</v>
      </c>
      <c r="G85" s="11">
        <v>2672838.19</v>
      </c>
      <c r="H85" s="11">
        <v>1489244.02</v>
      </c>
      <c r="I85" s="11">
        <v>1102700.8500000001</v>
      </c>
      <c r="J85" s="11">
        <v>0</v>
      </c>
      <c r="K85" s="13">
        <v>0</v>
      </c>
      <c r="L85" s="11">
        <v>0</v>
      </c>
      <c r="M85" s="125">
        <v>800</v>
      </c>
      <c r="N85" s="11">
        <v>3881206</v>
      </c>
      <c r="O85" s="125">
        <v>0</v>
      </c>
      <c r="P85" s="11">
        <v>0</v>
      </c>
      <c r="Q85" s="125">
        <v>1285.95</v>
      </c>
      <c r="R85" s="11">
        <v>3335422.85</v>
      </c>
      <c r="S85" s="125">
        <v>0</v>
      </c>
      <c r="T85" s="11">
        <v>0</v>
      </c>
      <c r="U85" s="41"/>
      <c r="V85" s="20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</row>
    <row r="86" spans="1:39" s="101" customFormat="1" ht="24.75" customHeight="1" x14ac:dyDescent="0.25">
      <c r="A86" s="51">
        <v>66</v>
      </c>
      <c r="B86" s="12" t="s">
        <v>257</v>
      </c>
      <c r="C86" s="23">
        <f t="shared" si="9"/>
        <v>12316838.130000001</v>
      </c>
      <c r="D86" s="11">
        <v>615841.91</v>
      </c>
      <c r="E86" s="11">
        <v>0</v>
      </c>
      <c r="F86" s="11">
        <v>4484367.37</v>
      </c>
      <c r="G86" s="11">
        <v>0</v>
      </c>
      <c r="H86" s="11">
        <v>0</v>
      </c>
      <c r="I86" s="11">
        <v>0</v>
      </c>
      <c r="J86" s="11">
        <v>0</v>
      </c>
      <c r="K86" s="13">
        <v>0</v>
      </c>
      <c r="L86" s="11">
        <v>0</v>
      </c>
      <c r="M86" s="125">
        <v>800</v>
      </c>
      <c r="N86" s="11">
        <v>3881206</v>
      </c>
      <c r="O86" s="125">
        <v>0</v>
      </c>
      <c r="P86" s="11">
        <v>0</v>
      </c>
      <c r="Q86" s="125">
        <v>1285.95</v>
      </c>
      <c r="R86" s="11">
        <v>3335422.85</v>
      </c>
      <c r="S86" s="125">
        <v>0</v>
      </c>
      <c r="T86" s="11">
        <v>0</v>
      </c>
      <c r="U86" s="41"/>
      <c r="V86" s="20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</row>
    <row r="87" spans="1:39" s="71" customFormat="1" ht="24.75" customHeight="1" x14ac:dyDescent="0.25">
      <c r="A87" s="205" t="s">
        <v>26</v>
      </c>
      <c r="B87" s="206"/>
      <c r="C87" s="76">
        <f t="shared" si="9"/>
        <v>137383207.78</v>
      </c>
      <c r="D87" s="42">
        <f>ROUND(SUM(D76:D86),2)</f>
        <v>6869160.3899999997</v>
      </c>
      <c r="E87" s="42">
        <f t="shared" ref="E87:T87" si="10">ROUND(SUM(E76:E86),2)</f>
        <v>2772965.18</v>
      </c>
      <c r="F87" s="42">
        <f t="shared" si="10"/>
        <v>26880265.030000001</v>
      </c>
      <c r="G87" s="42">
        <f t="shared" si="10"/>
        <v>14630261.5</v>
      </c>
      <c r="H87" s="42">
        <f t="shared" si="10"/>
        <v>8151645.5199999996</v>
      </c>
      <c r="I87" s="42">
        <f t="shared" si="10"/>
        <v>6170412.9400000004</v>
      </c>
      <c r="J87" s="42">
        <f t="shared" si="10"/>
        <v>0</v>
      </c>
      <c r="K87" s="42">
        <f t="shared" si="10"/>
        <v>0</v>
      </c>
      <c r="L87" s="42">
        <f t="shared" si="10"/>
        <v>0</v>
      </c>
      <c r="M87" s="42">
        <f t="shared" si="10"/>
        <v>8446.2999999999993</v>
      </c>
      <c r="N87" s="42">
        <f t="shared" si="10"/>
        <v>40368105.25</v>
      </c>
      <c r="O87" s="42">
        <f t="shared" si="10"/>
        <v>601</v>
      </c>
      <c r="P87" s="42">
        <f t="shared" si="10"/>
        <v>2090653.38</v>
      </c>
      <c r="Q87" s="42">
        <f t="shared" si="10"/>
        <v>11354.15</v>
      </c>
      <c r="R87" s="42">
        <f t="shared" si="10"/>
        <v>29449738.59</v>
      </c>
      <c r="S87" s="42">
        <f t="shared" si="10"/>
        <v>0</v>
      </c>
      <c r="T87" s="42">
        <f t="shared" si="10"/>
        <v>0</v>
      </c>
      <c r="U87" s="41"/>
      <c r="V87" s="27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</row>
    <row r="88" spans="1:39" s="71" customFormat="1" ht="24.75" customHeight="1" x14ac:dyDescent="0.25">
      <c r="A88" s="146" t="s">
        <v>27</v>
      </c>
      <c r="B88" s="147"/>
      <c r="C88" s="148"/>
      <c r="D88" s="11"/>
      <c r="E88" s="11"/>
      <c r="F88" s="11"/>
      <c r="G88" s="11"/>
      <c r="H88" s="11"/>
      <c r="I88" s="11"/>
      <c r="J88" s="11"/>
      <c r="K88" s="66"/>
      <c r="L88" s="11"/>
      <c r="M88" s="68"/>
      <c r="N88" s="11"/>
      <c r="O88" s="68"/>
      <c r="P88" s="11"/>
      <c r="Q88" s="68"/>
      <c r="R88" s="11"/>
      <c r="S88" s="68"/>
      <c r="T88" s="11"/>
      <c r="U88" s="6"/>
      <c r="V88" s="27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</row>
    <row r="89" spans="1:39" s="90" customFormat="1" ht="24.75" customHeight="1" x14ac:dyDescent="0.25">
      <c r="A89" s="51">
        <v>67</v>
      </c>
      <c r="B89" s="12" t="s">
        <v>325</v>
      </c>
      <c r="C89" s="23">
        <f t="shared" ref="C89:C112" si="11">ROUND(SUM(D89+E89+F89+G89+H89+I89+J89+L89+N89+P89+R89+T89),2)</f>
        <v>4000000</v>
      </c>
      <c r="D89" s="11">
        <v>200000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7">
        <v>2</v>
      </c>
      <c r="L89" s="11">
        <v>3800000</v>
      </c>
      <c r="M89" s="125">
        <v>0</v>
      </c>
      <c r="N89" s="52">
        <v>0</v>
      </c>
      <c r="O89" s="125">
        <v>0</v>
      </c>
      <c r="P89" s="52">
        <v>0</v>
      </c>
      <c r="Q89" s="125">
        <v>0</v>
      </c>
      <c r="R89" s="52">
        <v>0</v>
      </c>
      <c r="S89" s="125">
        <v>0</v>
      </c>
      <c r="T89" s="52">
        <v>0</v>
      </c>
      <c r="U89" s="2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</row>
    <row r="90" spans="1:39" s="90" customFormat="1" ht="24.75" customHeight="1" x14ac:dyDescent="0.25">
      <c r="A90" s="51">
        <v>68</v>
      </c>
      <c r="B90" s="12" t="s">
        <v>326</v>
      </c>
      <c r="C90" s="23">
        <f t="shared" si="11"/>
        <v>4000000</v>
      </c>
      <c r="D90" s="11">
        <v>200000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7">
        <v>2</v>
      </c>
      <c r="L90" s="11">
        <v>3800000</v>
      </c>
      <c r="M90" s="125">
        <v>0</v>
      </c>
      <c r="N90" s="52">
        <v>0</v>
      </c>
      <c r="O90" s="125">
        <v>0</v>
      </c>
      <c r="P90" s="52">
        <v>0</v>
      </c>
      <c r="Q90" s="125">
        <v>0</v>
      </c>
      <c r="R90" s="52">
        <v>0</v>
      </c>
      <c r="S90" s="125">
        <v>0</v>
      </c>
      <c r="T90" s="52">
        <v>0</v>
      </c>
      <c r="U90" s="2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</row>
    <row r="91" spans="1:39" s="90" customFormat="1" ht="24.75" customHeight="1" x14ac:dyDescent="0.25">
      <c r="A91" s="51">
        <v>69</v>
      </c>
      <c r="B91" s="12" t="s">
        <v>327</v>
      </c>
      <c r="C91" s="23">
        <f t="shared" si="11"/>
        <v>4000000</v>
      </c>
      <c r="D91" s="11">
        <v>200000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7">
        <v>2</v>
      </c>
      <c r="L91" s="11">
        <v>3800000</v>
      </c>
      <c r="M91" s="125">
        <v>0</v>
      </c>
      <c r="N91" s="52">
        <v>0</v>
      </c>
      <c r="O91" s="125">
        <v>0</v>
      </c>
      <c r="P91" s="52">
        <v>0</v>
      </c>
      <c r="Q91" s="125">
        <v>0</v>
      </c>
      <c r="R91" s="52">
        <v>0</v>
      </c>
      <c r="S91" s="125">
        <v>0</v>
      </c>
      <c r="T91" s="52">
        <v>0</v>
      </c>
      <c r="U91" s="2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</row>
    <row r="92" spans="1:39" s="90" customFormat="1" ht="24.75" customHeight="1" x14ac:dyDescent="0.25">
      <c r="A92" s="51">
        <v>70</v>
      </c>
      <c r="B92" s="12" t="s">
        <v>94</v>
      </c>
      <c r="C92" s="23">
        <f t="shared" si="11"/>
        <v>13754319.439999999</v>
      </c>
      <c r="D92" s="11">
        <v>687715.97</v>
      </c>
      <c r="E92" s="11">
        <v>1050755.8400000001</v>
      </c>
      <c r="F92" s="11">
        <v>5208501.1399999997</v>
      </c>
      <c r="G92" s="11">
        <v>3201645.28</v>
      </c>
      <c r="H92" s="11">
        <v>1778796.63</v>
      </c>
      <c r="I92" s="11">
        <v>1306787.33</v>
      </c>
      <c r="J92" s="11">
        <v>520117.25</v>
      </c>
      <c r="K92" s="117">
        <v>0</v>
      </c>
      <c r="L92" s="11">
        <v>0</v>
      </c>
      <c r="M92" s="125">
        <v>0</v>
      </c>
      <c r="N92" s="52">
        <v>0</v>
      </c>
      <c r="O92" s="125">
        <v>0</v>
      </c>
      <c r="P92" s="52">
        <v>0</v>
      </c>
      <c r="Q92" s="125">
        <v>0</v>
      </c>
      <c r="R92" s="52">
        <v>0</v>
      </c>
      <c r="S92" s="125">
        <v>0</v>
      </c>
      <c r="T92" s="52">
        <v>0</v>
      </c>
      <c r="U92" s="2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</row>
    <row r="93" spans="1:39" s="90" customFormat="1" ht="24.75" customHeight="1" x14ac:dyDescent="0.25">
      <c r="A93" s="51">
        <v>71</v>
      </c>
      <c r="B93" s="12" t="s">
        <v>328</v>
      </c>
      <c r="C93" s="23">
        <f t="shared" si="11"/>
        <v>9969408.8800000008</v>
      </c>
      <c r="D93" s="11">
        <v>498470.44</v>
      </c>
      <c r="E93" s="11">
        <v>528899.69999999995</v>
      </c>
      <c r="F93" s="11">
        <v>2621707.71</v>
      </c>
      <c r="G93" s="11">
        <v>1611553.48</v>
      </c>
      <c r="H93" s="11">
        <v>895360.25</v>
      </c>
      <c r="I93" s="11">
        <v>657773.57999999996</v>
      </c>
      <c r="J93" s="11">
        <v>0</v>
      </c>
      <c r="K93" s="13">
        <v>0</v>
      </c>
      <c r="L93" s="11">
        <v>0</v>
      </c>
      <c r="M93" s="125">
        <v>511.2</v>
      </c>
      <c r="N93" s="11">
        <v>1990939.45</v>
      </c>
      <c r="O93" s="125">
        <v>511.2</v>
      </c>
      <c r="P93" s="11">
        <v>1164704.27</v>
      </c>
      <c r="Q93" s="125">
        <v>0</v>
      </c>
      <c r="R93" s="11">
        <v>0</v>
      </c>
      <c r="S93" s="125">
        <v>0</v>
      </c>
      <c r="T93" s="11">
        <v>0</v>
      </c>
      <c r="U93" s="2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</row>
    <row r="94" spans="1:39" s="90" customFormat="1" ht="24.75" customHeight="1" x14ac:dyDescent="0.25">
      <c r="A94" s="51">
        <v>72</v>
      </c>
      <c r="B94" s="12" t="s">
        <v>329</v>
      </c>
      <c r="C94" s="23">
        <f t="shared" si="11"/>
        <v>10932835.279999999</v>
      </c>
      <c r="D94" s="11">
        <v>546641.76</v>
      </c>
      <c r="E94" s="11">
        <v>865752.38</v>
      </c>
      <c r="F94" s="11">
        <v>0</v>
      </c>
      <c r="G94" s="11">
        <v>2637941.1</v>
      </c>
      <c r="H94" s="11">
        <v>1465609.18</v>
      </c>
      <c r="I94" s="11">
        <v>1076705.1599999999</v>
      </c>
      <c r="J94" s="11">
        <v>0</v>
      </c>
      <c r="K94" s="13">
        <v>0</v>
      </c>
      <c r="L94" s="11">
        <v>0</v>
      </c>
      <c r="M94" s="125">
        <v>1114.4000000000001</v>
      </c>
      <c r="N94" s="11">
        <v>4340185.7</v>
      </c>
      <c r="O94" s="125">
        <v>0</v>
      </c>
      <c r="P94" s="11">
        <v>0</v>
      </c>
      <c r="Q94" s="125">
        <v>0</v>
      </c>
      <c r="R94" s="11">
        <v>0</v>
      </c>
      <c r="S94" s="125">
        <v>0</v>
      </c>
      <c r="T94" s="11">
        <v>0</v>
      </c>
      <c r="U94" s="2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</row>
    <row r="95" spans="1:39" s="90" customFormat="1" ht="24.75" customHeight="1" x14ac:dyDescent="0.25">
      <c r="A95" s="51">
        <v>73</v>
      </c>
      <c r="B95" s="12" t="s">
        <v>330</v>
      </c>
      <c r="C95" s="23">
        <f t="shared" si="11"/>
        <v>12685014.91</v>
      </c>
      <c r="D95" s="11">
        <v>634250.75</v>
      </c>
      <c r="E95" s="11">
        <v>0</v>
      </c>
      <c r="F95" s="11">
        <v>4292956.0199999996</v>
      </c>
      <c r="G95" s="11">
        <v>0</v>
      </c>
      <c r="H95" s="11">
        <v>0</v>
      </c>
      <c r="I95" s="11">
        <v>1077081.56</v>
      </c>
      <c r="J95" s="11">
        <v>0</v>
      </c>
      <c r="K95" s="13">
        <v>0</v>
      </c>
      <c r="L95" s="11">
        <v>0</v>
      </c>
      <c r="M95" s="125">
        <v>1118.4000000000001</v>
      </c>
      <c r="N95" s="11">
        <v>4355764.26</v>
      </c>
      <c r="O95" s="125">
        <v>0</v>
      </c>
      <c r="P95" s="11">
        <v>0</v>
      </c>
      <c r="Q95" s="125">
        <v>1670.6</v>
      </c>
      <c r="R95" s="11">
        <v>2324962.3199999998</v>
      </c>
      <c r="S95" s="125">
        <v>0</v>
      </c>
      <c r="T95" s="11">
        <v>0</v>
      </c>
      <c r="U95" s="2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</row>
    <row r="96" spans="1:39" s="90" customFormat="1" ht="24.75" customHeight="1" x14ac:dyDescent="0.25">
      <c r="A96" s="51">
        <v>74</v>
      </c>
      <c r="B96" s="12" t="s">
        <v>331</v>
      </c>
      <c r="C96" s="23">
        <f t="shared" si="11"/>
        <v>23619325.050000001</v>
      </c>
      <c r="D96" s="11">
        <v>1180966.25</v>
      </c>
      <c r="E96" s="11">
        <v>1804389.07</v>
      </c>
      <c r="F96" s="11">
        <v>8944192.5399999991</v>
      </c>
      <c r="G96" s="11">
        <v>5497960.1799999997</v>
      </c>
      <c r="H96" s="11">
        <v>3054602.31</v>
      </c>
      <c r="I96" s="11">
        <v>2244053.94</v>
      </c>
      <c r="J96" s="11">
        <v>893160.76</v>
      </c>
      <c r="K96" s="117">
        <v>0</v>
      </c>
      <c r="L96" s="11">
        <v>0</v>
      </c>
      <c r="M96" s="125">
        <v>0</v>
      </c>
      <c r="N96" s="52">
        <v>0</v>
      </c>
      <c r="O96" s="125">
        <v>0</v>
      </c>
      <c r="P96" s="52">
        <v>0</v>
      </c>
      <c r="Q96" s="125">
        <v>0</v>
      </c>
      <c r="R96" s="52">
        <v>0</v>
      </c>
      <c r="S96" s="125">
        <v>0</v>
      </c>
      <c r="T96" s="52">
        <v>0</v>
      </c>
      <c r="U96" s="2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</row>
    <row r="97" spans="1:39" s="90" customFormat="1" ht="24.75" customHeight="1" x14ac:dyDescent="0.25">
      <c r="A97" s="51">
        <v>75</v>
      </c>
      <c r="B97" s="12" t="s">
        <v>332</v>
      </c>
      <c r="C97" s="23">
        <f t="shared" si="11"/>
        <v>23247988.789999999</v>
      </c>
      <c r="D97" s="11">
        <v>1162399.44</v>
      </c>
      <c r="E97" s="11">
        <v>1409509.59</v>
      </c>
      <c r="F97" s="11">
        <v>6986810.8200000003</v>
      </c>
      <c r="G97" s="11">
        <v>4294765.28</v>
      </c>
      <c r="H97" s="11">
        <v>2386121.31</v>
      </c>
      <c r="I97" s="11">
        <v>1752956.48</v>
      </c>
      <c r="J97" s="11">
        <v>0</v>
      </c>
      <c r="K97" s="13">
        <v>0</v>
      </c>
      <c r="L97" s="11">
        <v>0</v>
      </c>
      <c r="M97" s="125">
        <v>1349.4</v>
      </c>
      <c r="N97" s="11">
        <v>5255425.87</v>
      </c>
      <c r="O97" s="125">
        <v>0</v>
      </c>
      <c r="P97" s="11">
        <v>0</v>
      </c>
      <c r="Q97" s="125">
        <v>0</v>
      </c>
      <c r="R97" s="11">
        <v>0</v>
      </c>
      <c r="S97" s="125">
        <v>0</v>
      </c>
      <c r="T97" s="11">
        <v>0</v>
      </c>
      <c r="U97" s="2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</row>
    <row r="98" spans="1:39" s="90" customFormat="1" ht="24.75" customHeight="1" x14ac:dyDescent="0.25">
      <c r="A98" s="51">
        <v>76</v>
      </c>
      <c r="B98" s="12" t="s">
        <v>333</v>
      </c>
      <c r="C98" s="23">
        <f t="shared" si="11"/>
        <v>19655143.77</v>
      </c>
      <c r="D98" s="11">
        <v>982757.19</v>
      </c>
      <c r="E98" s="11">
        <v>1285779.57</v>
      </c>
      <c r="F98" s="11">
        <v>6373492.4100000001</v>
      </c>
      <c r="G98" s="11">
        <v>0</v>
      </c>
      <c r="H98" s="11">
        <v>0</v>
      </c>
      <c r="I98" s="11">
        <v>1599077.91</v>
      </c>
      <c r="J98" s="11">
        <v>0</v>
      </c>
      <c r="K98" s="117">
        <v>0</v>
      </c>
      <c r="L98" s="11">
        <v>0</v>
      </c>
      <c r="M98" s="125">
        <v>0</v>
      </c>
      <c r="N98" s="52">
        <v>0</v>
      </c>
      <c r="O98" s="125">
        <v>0</v>
      </c>
      <c r="P98" s="52">
        <v>0</v>
      </c>
      <c r="Q98" s="125">
        <v>2156.6</v>
      </c>
      <c r="R98" s="52">
        <v>9414036.6899999995</v>
      </c>
      <c r="S98" s="125">
        <v>0</v>
      </c>
      <c r="T98" s="52">
        <v>0</v>
      </c>
      <c r="U98" s="2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</row>
    <row r="99" spans="1:39" s="90" customFormat="1" ht="24.75" customHeight="1" x14ac:dyDescent="0.25">
      <c r="A99" s="51">
        <v>77</v>
      </c>
      <c r="B99" s="12" t="s">
        <v>69</v>
      </c>
      <c r="C99" s="23">
        <f t="shared" si="11"/>
        <v>6768209.5199999996</v>
      </c>
      <c r="D99" s="11">
        <v>338410.48</v>
      </c>
      <c r="E99" s="11">
        <v>0</v>
      </c>
      <c r="F99" s="11">
        <v>0</v>
      </c>
      <c r="G99" s="11">
        <v>3274246.09</v>
      </c>
      <c r="H99" s="11">
        <v>1819132.79</v>
      </c>
      <c r="I99" s="11">
        <v>1336420.1599999999</v>
      </c>
      <c r="J99" s="11">
        <v>0</v>
      </c>
      <c r="K99" s="117">
        <v>0</v>
      </c>
      <c r="L99" s="11">
        <v>0</v>
      </c>
      <c r="M99" s="125">
        <v>0</v>
      </c>
      <c r="N99" s="52">
        <v>0</v>
      </c>
      <c r="O99" s="125">
        <v>0</v>
      </c>
      <c r="P99" s="52">
        <v>0</v>
      </c>
      <c r="Q99" s="125">
        <v>0</v>
      </c>
      <c r="R99" s="52">
        <v>0</v>
      </c>
      <c r="S99" s="125">
        <v>0</v>
      </c>
      <c r="T99" s="52">
        <v>0</v>
      </c>
      <c r="U99" s="2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</row>
    <row r="100" spans="1:39" s="134" customFormat="1" ht="24.75" customHeight="1" x14ac:dyDescent="0.25">
      <c r="A100" s="51">
        <v>78</v>
      </c>
      <c r="B100" s="12" t="s">
        <v>323</v>
      </c>
      <c r="C100" s="23">
        <f t="shared" si="11"/>
        <v>7035960</v>
      </c>
      <c r="D100" s="11">
        <v>351798</v>
      </c>
      <c r="E100" s="11">
        <v>0</v>
      </c>
      <c r="F100" s="11">
        <v>0</v>
      </c>
      <c r="G100" s="11">
        <v>2476125.6</v>
      </c>
      <c r="H100" s="11">
        <v>1378579.2</v>
      </c>
      <c r="I100" s="11">
        <v>1007486.3999999999</v>
      </c>
      <c r="J100" s="11">
        <v>0</v>
      </c>
      <c r="K100" s="13">
        <v>0</v>
      </c>
      <c r="L100" s="11">
        <v>0</v>
      </c>
      <c r="M100" s="125">
        <v>0</v>
      </c>
      <c r="N100" s="11">
        <v>0</v>
      </c>
      <c r="O100" s="125">
        <v>399.1</v>
      </c>
      <c r="P100" s="11">
        <v>1821970.7999999998</v>
      </c>
      <c r="Q100" s="125">
        <v>0</v>
      </c>
      <c r="R100" s="11">
        <v>0</v>
      </c>
      <c r="S100" s="125">
        <v>0</v>
      </c>
      <c r="T100" s="11">
        <v>0</v>
      </c>
      <c r="U100" s="21"/>
      <c r="V100" s="91"/>
      <c r="W100" s="91"/>
      <c r="X100" s="91"/>
      <c r="Y100" s="91"/>
      <c r="Z100" s="91"/>
      <c r="AA100" s="91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</row>
    <row r="101" spans="1:39" s="134" customFormat="1" ht="24.75" customHeight="1" x14ac:dyDescent="0.25">
      <c r="A101" s="51">
        <v>79</v>
      </c>
      <c r="B101" s="12" t="s">
        <v>324</v>
      </c>
      <c r="C101" s="23">
        <f>ROUND(SUM(D101+E101+F101+G101+H101+I101+J101+L101+N101+P101+R101+T101),2)</f>
        <v>1552580.26</v>
      </c>
      <c r="D101" s="11">
        <v>77629.009999999995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7">
        <v>0</v>
      </c>
      <c r="L101" s="11">
        <v>0</v>
      </c>
      <c r="M101" s="125">
        <v>1141.9000000000001</v>
      </c>
      <c r="N101" s="52">
        <v>1474951.25</v>
      </c>
      <c r="O101" s="125">
        <v>0</v>
      </c>
      <c r="P101" s="52">
        <v>0</v>
      </c>
      <c r="Q101" s="125">
        <v>0</v>
      </c>
      <c r="R101" s="52">
        <v>0</v>
      </c>
      <c r="S101" s="125">
        <v>0</v>
      </c>
      <c r="T101" s="52">
        <v>0</v>
      </c>
      <c r="U101" s="21"/>
      <c r="V101" s="91"/>
      <c r="W101" s="91"/>
      <c r="X101" s="91"/>
      <c r="Y101" s="91"/>
      <c r="Z101" s="91"/>
      <c r="AA101" s="91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</row>
    <row r="102" spans="1:39" s="90" customFormat="1" ht="24.75" customHeight="1" x14ac:dyDescent="0.25">
      <c r="A102" s="51">
        <v>80</v>
      </c>
      <c r="B102" s="12" t="s">
        <v>90</v>
      </c>
      <c r="C102" s="23">
        <f t="shared" si="11"/>
        <v>9041015.9199999999</v>
      </c>
      <c r="D102" s="11">
        <v>452050.8</v>
      </c>
      <c r="E102" s="11">
        <v>0</v>
      </c>
      <c r="F102" s="11">
        <v>0</v>
      </c>
      <c r="G102" s="11">
        <v>3197118.21</v>
      </c>
      <c r="H102" s="11">
        <v>1776281.44</v>
      </c>
      <c r="I102" s="11">
        <v>1304939.55</v>
      </c>
      <c r="J102" s="11">
        <v>0</v>
      </c>
      <c r="K102" s="117">
        <v>0</v>
      </c>
      <c r="L102" s="11">
        <v>0</v>
      </c>
      <c r="M102" s="125">
        <v>0</v>
      </c>
      <c r="N102" s="52">
        <v>0</v>
      </c>
      <c r="O102" s="125">
        <v>1024</v>
      </c>
      <c r="P102" s="52">
        <v>2310625.92</v>
      </c>
      <c r="Q102" s="125">
        <v>0</v>
      </c>
      <c r="R102" s="52">
        <v>0</v>
      </c>
      <c r="S102" s="125">
        <v>0</v>
      </c>
      <c r="T102" s="52">
        <v>0</v>
      </c>
      <c r="U102" s="2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</row>
    <row r="103" spans="1:39" s="90" customFormat="1" ht="24.75" customHeight="1" x14ac:dyDescent="0.25">
      <c r="A103" s="51">
        <v>81</v>
      </c>
      <c r="B103" s="12" t="s">
        <v>334</v>
      </c>
      <c r="C103" s="23">
        <f t="shared" si="11"/>
        <v>29385847.43</v>
      </c>
      <c r="D103" s="11">
        <v>1469292.37</v>
      </c>
      <c r="E103" s="11">
        <v>1923075.55</v>
      </c>
      <c r="F103" s="11">
        <v>9818878.0800000001</v>
      </c>
      <c r="G103" s="11">
        <v>6023588.21</v>
      </c>
      <c r="H103" s="11">
        <v>3353623.67</v>
      </c>
      <c r="I103" s="11">
        <v>2450878.58</v>
      </c>
      <c r="J103" s="11">
        <v>0</v>
      </c>
      <c r="K103" s="117">
        <v>0</v>
      </c>
      <c r="L103" s="11">
        <v>0</v>
      </c>
      <c r="M103" s="125">
        <v>0</v>
      </c>
      <c r="N103" s="52">
        <v>0</v>
      </c>
      <c r="O103" s="125">
        <v>1689.9</v>
      </c>
      <c r="P103" s="52">
        <v>4346510.97</v>
      </c>
      <c r="Q103" s="125">
        <v>0</v>
      </c>
      <c r="R103" s="52">
        <v>0</v>
      </c>
      <c r="S103" s="125">
        <v>0</v>
      </c>
      <c r="T103" s="52">
        <v>0</v>
      </c>
      <c r="U103" s="2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</row>
    <row r="104" spans="1:39" s="90" customFormat="1" ht="24.75" customHeight="1" x14ac:dyDescent="0.25">
      <c r="A104" s="51">
        <v>82</v>
      </c>
      <c r="B104" s="12" t="s">
        <v>335</v>
      </c>
      <c r="C104" s="23">
        <f t="shared" si="11"/>
        <v>2930723.16</v>
      </c>
      <c r="D104" s="11">
        <v>146536.16</v>
      </c>
      <c r="E104" s="11">
        <v>150198.38</v>
      </c>
      <c r="F104" s="11">
        <v>744519.71</v>
      </c>
      <c r="G104" s="11">
        <v>457653.35</v>
      </c>
      <c r="H104" s="11">
        <v>254266.84</v>
      </c>
      <c r="I104" s="11">
        <v>186796.33</v>
      </c>
      <c r="J104" s="11">
        <v>0</v>
      </c>
      <c r="K104" s="117">
        <v>0</v>
      </c>
      <c r="L104" s="11">
        <v>0</v>
      </c>
      <c r="M104" s="125">
        <v>0</v>
      </c>
      <c r="N104" s="52">
        <v>0</v>
      </c>
      <c r="O104" s="125">
        <v>370</v>
      </c>
      <c r="P104" s="52">
        <v>330755.90000000002</v>
      </c>
      <c r="Q104" s="125">
        <v>474.24</v>
      </c>
      <c r="R104" s="52">
        <v>659996.49</v>
      </c>
      <c r="S104" s="125">
        <v>0</v>
      </c>
      <c r="T104" s="52">
        <v>0</v>
      </c>
      <c r="U104" s="2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</row>
    <row r="105" spans="1:39" s="90" customFormat="1" ht="24.75" customHeight="1" x14ac:dyDescent="0.25">
      <c r="A105" s="51">
        <v>83</v>
      </c>
      <c r="B105" s="12" t="s">
        <v>336</v>
      </c>
      <c r="C105" s="23">
        <f t="shared" si="11"/>
        <v>5373915.7599999998</v>
      </c>
      <c r="D105" s="11">
        <v>268695.78999999998</v>
      </c>
      <c r="E105" s="11">
        <v>319502.48</v>
      </c>
      <c r="F105" s="11">
        <v>0</v>
      </c>
      <c r="G105" s="11">
        <v>0</v>
      </c>
      <c r="H105" s="11">
        <v>0</v>
      </c>
      <c r="I105" s="11">
        <v>407192.42</v>
      </c>
      <c r="J105" s="11">
        <v>0</v>
      </c>
      <c r="K105" s="13">
        <v>0</v>
      </c>
      <c r="L105" s="11">
        <v>0</v>
      </c>
      <c r="M105" s="125">
        <v>899.6</v>
      </c>
      <c r="N105" s="11">
        <v>4378525.07</v>
      </c>
      <c r="O105" s="125">
        <v>0</v>
      </c>
      <c r="P105" s="11">
        <v>0</v>
      </c>
      <c r="Q105" s="125">
        <v>0</v>
      </c>
      <c r="R105" s="11">
        <v>0</v>
      </c>
      <c r="S105" s="125">
        <v>0</v>
      </c>
      <c r="T105" s="11">
        <v>0</v>
      </c>
      <c r="U105" s="2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</row>
    <row r="106" spans="1:39" s="90" customFormat="1" ht="24.75" customHeight="1" x14ac:dyDescent="0.25">
      <c r="A106" s="51">
        <v>84</v>
      </c>
      <c r="B106" s="12" t="s">
        <v>337</v>
      </c>
      <c r="C106" s="23">
        <f t="shared" si="11"/>
        <v>5466556.9800000004</v>
      </c>
      <c r="D106" s="11">
        <v>273327.84999999998</v>
      </c>
      <c r="E106" s="11">
        <v>308764.56</v>
      </c>
      <c r="F106" s="11">
        <v>0</v>
      </c>
      <c r="G106" s="11">
        <v>0</v>
      </c>
      <c r="H106" s="11">
        <v>0</v>
      </c>
      <c r="I106" s="11">
        <v>393507.39</v>
      </c>
      <c r="J106" s="11">
        <v>0</v>
      </c>
      <c r="K106" s="13">
        <v>0</v>
      </c>
      <c r="L106" s="11">
        <v>0</v>
      </c>
      <c r="M106" s="125">
        <v>922.7</v>
      </c>
      <c r="N106" s="11">
        <v>4490957.18</v>
      </c>
      <c r="O106" s="125">
        <v>0</v>
      </c>
      <c r="P106" s="11">
        <v>0</v>
      </c>
      <c r="Q106" s="125">
        <v>0</v>
      </c>
      <c r="R106" s="11">
        <v>0</v>
      </c>
      <c r="S106" s="125">
        <v>0</v>
      </c>
      <c r="T106" s="11">
        <v>0</v>
      </c>
      <c r="U106" s="2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</row>
    <row r="107" spans="1:39" s="90" customFormat="1" ht="24.75" customHeight="1" x14ac:dyDescent="0.25">
      <c r="A107" s="51">
        <v>85</v>
      </c>
      <c r="B107" s="12" t="s">
        <v>338</v>
      </c>
      <c r="C107" s="23">
        <f t="shared" si="11"/>
        <v>11274454.33</v>
      </c>
      <c r="D107" s="11">
        <v>563722.72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3">
        <v>0</v>
      </c>
      <c r="L107" s="11">
        <v>0</v>
      </c>
      <c r="M107" s="125">
        <v>343.3</v>
      </c>
      <c r="N107" s="11">
        <v>1337029.57</v>
      </c>
      <c r="O107" s="125">
        <v>0</v>
      </c>
      <c r="P107" s="11">
        <v>0</v>
      </c>
      <c r="Q107" s="125">
        <v>2147.36</v>
      </c>
      <c r="R107" s="11">
        <v>9373702.0399999991</v>
      </c>
      <c r="S107" s="125">
        <v>0</v>
      </c>
      <c r="T107" s="11">
        <v>0</v>
      </c>
      <c r="U107" s="2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</row>
    <row r="108" spans="1:39" s="90" customFormat="1" ht="24.75" customHeight="1" x14ac:dyDescent="0.25">
      <c r="A108" s="51">
        <v>86</v>
      </c>
      <c r="B108" s="12" t="s">
        <v>339</v>
      </c>
      <c r="C108" s="23">
        <f t="shared" si="11"/>
        <v>34712991.689999998</v>
      </c>
      <c r="D108" s="11">
        <v>1735649.58</v>
      </c>
      <c r="E108" s="11">
        <v>2555628.6</v>
      </c>
      <c r="F108" s="11">
        <v>0</v>
      </c>
      <c r="G108" s="11">
        <v>7786981.4699999997</v>
      </c>
      <c r="H108" s="11">
        <v>4326355.74</v>
      </c>
      <c r="I108" s="11">
        <v>3178343.58</v>
      </c>
      <c r="J108" s="11">
        <v>0</v>
      </c>
      <c r="K108" s="117">
        <v>0</v>
      </c>
      <c r="L108" s="11">
        <v>0</v>
      </c>
      <c r="M108" s="125">
        <v>0</v>
      </c>
      <c r="N108" s="52">
        <v>0</v>
      </c>
      <c r="O108" s="125">
        <v>1199.5</v>
      </c>
      <c r="P108" s="52">
        <v>5627818.5499999998</v>
      </c>
      <c r="Q108" s="125">
        <v>2176.8000000000002</v>
      </c>
      <c r="R108" s="52">
        <v>9502214.1699999999</v>
      </c>
      <c r="S108" s="125">
        <v>0</v>
      </c>
      <c r="T108" s="52">
        <v>0</v>
      </c>
      <c r="U108" s="2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</row>
    <row r="109" spans="1:39" s="90" customFormat="1" ht="24.75" customHeight="1" x14ac:dyDescent="0.25">
      <c r="A109" s="51">
        <v>87</v>
      </c>
      <c r="B109" s="12" t="s">
        <v>340</v>
      </c>
      <c r="C109" s="23">
        <f t="shared" si="11"/>
        <v>15819015.779999999</v>
      </c>
      <c r="D109" s="11">
        <v>790950.79</v>
      </c>
      <c r="E109" s="11">
        <v>1067209.1599999999</v>
      </c>
      <c r="F109" s="11">
        <v>0</v>
      </c>
      <c r="G109" s="11">
        <v>3251778.41</v>
      </c>
      <c r="H109" s="11">
        <v>1806650.01</v>
      </c>
      <c r="I109" s="11">
        <v>1327249.72</v>
      </c>
      <c r="J109" s="11">
        <v>0</v>
      </c>
      <c r="K109" s="13">
        <v>0</v>
      </c>
      <c r="L109" s="11">
        <v>0</v>
      </c>
      <c r="M109" s="125">
        <v>1341.6</v>
      </c>
      <c r="N109" s="11">
        <v>5225047.68</v>
      </c>
      <c r="O109" s="125">
        <v>1032</v>
      </c>
      <c r="P109" s="11">
        <v>2350130.0099999998</v>
      </c>
      <c r="Q109" s="125">
        <v>0</v>
      </c>
      <c r="R109" s="11">
        <v>0</v>
      </c>
      <c r="S109" s="125">
        <v>0</v>
      </c>
      <c r="T109" s="11">
        <v>0</v>
      </c>
      <c r="U109" s="2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</row>
    <row r="110" spans="1:39" s="90" customFormat="1" ht="24.75" customHeight="1" x14ac:dyDescent="0.25">
      <c r="A110" s="51">
        <v>88</v>
      </c>
      <c r="B110" s="12" t="s">
        <v>341</v>
      </c>
      <c r="C110" s="23">
        <f t="shared" si="11"/>
        <v>11195184.91</v>
      </c>
      <c r="D110" s="11">
        <v>559759.25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7">
        <v>0</v>
      </c>
      <c r="L110" s="11">
        <v>0</v>
      </c>
      <c r="M110" s="125">
        <v>0</v>
      </c>
      <c r="N110" s="52">
        <v>0</v>
      </c>
      <c r="O110" s="125">
        <v>0</v>
      </c>
      <c r="P110" s="52">
        <v>0</v>
      </c>
      <c r="Q110" s="125">
        <v>2436.4</v>
      </c>
      <c r="R110" s="52">
        <v>10635425.66</v>
      </c>
      <c r="S110" s="125">
        <v>0</v>
      </c>
      <c r="T110" s="52">
        <v>0</v>
      </c>
      <c r="U110" s="2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</row>
    <row r="111" spans="1:39" s="90" customFormat="1" ht="24.75" customHeight="1" x14ac:dyDescent="0.25">
      <c r="A111" s="51">
        <v>89</v>
      </c>
      <c r="B111" s="12" t="s">
        <v>342</v>
      </c>
      <c r="C111" s="23">
        <f t="shared" si="11"/>
        <v>10768421.859999999</v>
      </c>
      <c r="D111" s="11">
        <v>538421.09</v>
      </c>
      <c r="E111" s="11">
        <v>0</v>
      </c>
      <c r="F111" s="11">
        <v>0</v>
      </c>
      <c r="G111" s="11">
        <v>3234927.64</v>
      </c>
      <c r="H111" s="11">
        <v>1797287.92</v>
      </c>
      <c r="I111" s="11">
        <v>0</v>
      </c>
      <c r="J111" s="11">
        <v>0</v>
      </c>
      <c r="K111" s="13">
        <v>0</v>
      </c>
      <c r="L111" s="11">
        <v>0</v>
      </c>
      <c r="M111" s="125">
        <v>1334.6</v>
      </c>
      <c r="N111" s="11">
        <v>5197785.21</v>
      </c>
      <c r="O111" s="125">
        <v>0</v>
      </c>
      <c r="P111" s="11">
        <v>0</v>
      </c>
      <c r="Q111" s="125">
        <v>0</v>
      </c>
      <c r="R111" s="11">
        <v>0</v>
      </c>
      <c r="S111" s="125">
        <v>0</v>
      </c>
      <c r="T111" s="11">
        <v>0</v>
      </c>
      <c r="U111" s="2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</row>
    <row r="112" spans="1:39" s="1" customFormat="1" ht="24.75" customHeight="1" x14ac:dyDescent="0.25">
      <c r="A112" s="161" t="s">
        <v>70</v>
      </c>
      <c r="B112" s="162"/>
      <c r="C112" s="76">
        <f t="shared" si="11"/>
        <v>277188913.72000003</v>
      </c>
      <c r="D112" s="42">
        <f t="shared" ref="D112:T112" si="12">ROUND(SUM(D89:D111),2)</f>
        <v>13859445.689999999</v>
      </c>
      <c r="E112" s="42">
        <f t="shared" si="12"/>
        <v>13269464.880000001</v>
      </c>
      <c r="F112" s="42">
        <f t="shared" si="12"/>
        <v>44991058.43</v>
      </c>
      <c r="G112" s="42">
        <f t="shared" si="12"/>
        <v>46946284.299999997</v>
      </c>
      <c r="H112" s="42">
        <f t="shared" si="12"/>
        <v>26092667.289999999</v>
      </c>
      <c r="I112" s="42">
        <f t="shared" si="12"/>
        <v>21307250.09</v>
      </c>
      <c r="J112" s="42">
        <f t="shared" si="12"/>
        <v>1413278.01</v>
      </c>
      <c r="K112" s="42">
        <f t="shared" si="12"/>
        <v>6</v>
      </c>
      <c r="L112" s="42">
        <f t="shared" si="12"/>
        <v>11400000</v>
      </c>
      <c r="M112" s="42">
        <f t="shared" si="12"/>
        <v>10077.1</v>
      </c>
      <c r="N112" s="42">
        <f t="shared" si="12"/>
        <v>38046611.240000002</v>
      </c>
      <c r="O112" s="42">
        <f t="shared" si="12"/>
        <v>6225.7</v>
      </c>
      <c r="P112" s="42">
        <f t="shared" si="12"/>
        <v>17952516.420000002</v>
      </c>
      <c r="Q112" s="42">
        <f t="shared" si="12"/>
        <v>11062</v>
      </c>
      <c r="R112" s="42">
        <f t="shared" si="12"/>
        <v>41910337.369999997</v>
      </c>
      <c r="S112" s="42">
        <f t="shared" si="12"/>
        <v>0</v>
      </c>
      <c r="T112" s="42">
        <f t="shared" si="12"/>
        <v>0</v>
      </c>
      <c r="U112" s="4"/>
      <c r="V112" s="28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9" s="1" customFormat="1" ht="24.75" customHeight="1" x14ac:dyDescent="0.25">
      <c r="A113" s="154" t="s">
        <v>72</v>
      </c>
      <c r="B113" s="155"/>
      <c r="C113" s="156"/>
      <c r="D113" s="11"/>
      <c r="E113" s="11"/>
      <c r="F113" s="11"/>
      <c r="G113" s="11"/>
      <c r="H113" s="11"/>
      <c r="I113" s="11"/>
      <c r="J113" s="11"/>
      <c r="K113" s="55"/>
      <c r="L113" s="11"/>
      <c r="M113" s="42"/>
      <c r="N113" s="11"/>
      <c r="O113" s="42"/>
      <c r="P113" s="11"/>
      <c r="Q113" s="42"/>
      <c r="R113" s="11"/>
      <c r="S113" s="42"/>
      <c r="T113" s="11"/>
      <c r="U113" s="4"/>
      <c r="V113" s="28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9" s="90" customFormat="1" ht="24.75" customHeight="1" x14ac:dyDescent="0.25">
      <c r="A114" s="51">
        <v>90</v>
      </c>
      <c r="B114" s="12" t="s">
        <v>71</v>
      </c>
      <c r="C114" s="23">
        <f t="shared" ref="C114:C126" si="13">ROUND(SUM(D114+E114+F114+G114+H114+I114+J114+L114+N114+P114+R114+T114),2)</f>
        <v>1371797.72</v>
      </c>
      <c r="D114" s="11">
        <v>68589.89</v>
      </c>
      <c r="E114" s="11">
        <v>0</v>
      </c>
      <c r="F114" s="11">
        <v>1303207.83</v>
      </c>
      <c r="G114" s="11">
        <v>0</v>
      </c>
      <c r="H114" s="11">
        <v>0</v>
      </c>
      <c r="I114" s="11">
        <v>0</v>
      </c>
      <c r="J114" s="11">
        <v>0</v>
      </c>
      <c r="K114" s="117">
        <v>0</v>
      </c>
      <c r="L114" s="11">
        <v>0</v>
      </c>
      <c r="M114" s="125">
        <v>0</v>
      </c>
      <c r="N114" s="52">
        <v>0</v>
      </c>
      <c r="O114" s="125">
        <v>0</v>
      </c>
      <c r="P114" s="52">
        <v>0</v>
      </c>
      <c r="Q114" s="125">
        <v>0</v>
      </c>
      <c r="R114" s="52">
        <v>0</v>
      </c>
      <c r="S114" s="125">
        <v>0</v>
      </c>
      <c r="T114" s="52">
        <v>0</v>
      </c>
      <c r="U114" s="2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</row>
    <row r="115" spans="1:39" s="90" customFormat="1" ht="24.75" customHeight="1" x14ac:dyDescent="0.25">
      <c r="A115" s="51">
        <v>91</v>
      </c>
      <c r="B115" s="12" t="s">
        <v>368</v>
      </c>
      <c r="C115" s="23">
        <f t="shared" si="13"/>
        <v>1857540.2</v>
      </c>
      <c r="D115" s="11">
        <v>92877.01</v>
      </c>
      <c r="E115" s="11">
        <v>0</v>
      </c>
      <c r="F115" s="11">
        <v>1315422.72</v>
      </c>
      <c r="G115" s="11">
        <v>0</v>
      </c>
      <c r="H115" s="11">
        <v>449240.47</v>
      </c>
      <c r="I115" s="11">
        <v>0</v>
      </c>
      <c r="J115" s="11">
        <v>0</v>
      </c>
      <c r="K115" s="117">
        <v>0</v>
      </c>
      <c r="L115" s="11">
        <v>0</v>
      </c>
      <c r="M115" s="125">
        <v>0</v>
      </c>
      <c r="N115" s="52">
        <v>0</v>
      </c>
      <c r="O115" s="125">
        <v>0</v>
      </c>
      <c r="P115" s="52">
        <v>0</v>
      </c>
      <c r="Q115" s="125">
        <v>0</v>
      </c>
      <c r="R115" s="52">
        <v>0</v>
      </c>
      <c r="S115" s="125">
        <v>0</v>
      </c>
      <c r="T115" s="52">
        <v>0</v>
      </c>
      <c r="U115" s="14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</row>
    <row r="116" spans="1:39" s="90" customFormat="1" ht="24.75" customHeight="1" x14ac:dyDescent="0.25">
      <c r="A116" s="51">
        <v>92</v>
      </c>
      <c r="B116" s="12" t="s">
        <v>369</v>
      </c>
      <c r="C116" s="23">
        <f t="shared" si="13"/>
        <v>9754875.5299999993</v>
      </c>
      <c r="D116" s="11">
        <v>487743.78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3">
        <v>0</v>
      </c>
      <c r="L116" s="11">
        <v>0</v>
      </c>
      <c r="M116" s="125">
        <v>1904</v>
      </c>
      <c r="N116" s="11">
        <v>9267131.75</v>
      </c>
      <c r="O116" s="125">
        <v>0</v>
      </c>
      <c r="P116" s="11">
        <v>0</v>
      </c>
      <c r="Q116" s="125">
        <v>0</v>
      </c>
      <c r="R116" s="11">
        <v>0</v>
      </c>
      <c r="S116" s="125">
        <v>0</v>
      </c>
      <c r="T116" s="11">
        <v>0</v>
      </c>
      <c r="U116" s="14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</row>
    <row r="117" spans="1:39" s="90" customFormat="1" ht="24.75" customHeight="1" x14ac:dyDescent="0.25">
      <c r="A117" s="51">
        <v>93</v>
      </c>
      <c r="B117" s="12" t="s">
        <v>370</v>
      </c>
      <c r="C117" s="23">
        <f t="shared" si="13"/>
        <v>1077863.51</v>
      </c>
      <c r="D117" s="11">
        <v>53893.18</v>
      </c>
      <c r="E117" s="11">
        <v>0</v>
      </c>
      <c r="F117" s="11">
        <v>1023970.33</v>
      </c>
      <c r="G117" s="11">
        <v>0</v>
      </c>
      <c r="H117" s="11">
        <v>0</v>
      </c>
      <c r="I117" s="11">
        <v>0</v>
      </c>
      <c r="J117" s="11">
        <v>0</v>
      </c>
      <c r="K117" s="117">
        <v>0</v>
      </c>
      <c r="L117" s="11">
        <v>0</v>
      </c>
      <c r="M117" s="125">
        <v>0</v>
      </c>
      <c r="N117" s="52">
        <v>0</v>
      </c>
      <c r="O117" s="125">
        <v>0</v>
      </c>
      <c r="P117" s="52">
        <v>0</v>
      </c>
      <c r="Q117" s="125">
        <v>0</v>
      </c>
      <c r="R117" s="52">
        <v>0</v>
      </c>
      <c r="S117" s="125">
        <v>0</v>
      </c>
      <c r="T117" s="52">
        <v>0</v>
      </c>
      <c r="U117" s="14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</row>
    <row r="118" spans="1:39" s="90" customFormat="1" ht="24.75" customHeight="1" x14ac:dyDescent="0.25">
      <c r="A118" s="51">
        <v>94</v>
      </c>
      <c r="B118" s="12" t="s">
        <v>371</v>
      </c>
      <c r="C118" s="23">
        <f t="shared" si="13"/>
        <v>3277889.66</v>
      </c>
      <c r="D118" s="11">
        <v>163894.48000000001</v>
      </c>
      <c r="E118" s="11">
        <v>183407.66</v>
      </c>
      <c r="F118" s="11">
        <v>0</v>
      </c>
      <c r="G118" s="11">
        <v>0</v>
      </c>
      <c r="H118" s="11">
        <v>0</v>
      </c>
      <c r="I118" s="11">
        <v>228097.52</v>
      </c>
      <c r="J118" s="11">
        <v>0</v>
      </c>
      <c r="K118" s="13">
        <v>0</v>
      </c>
      <c r="L118" s="11">
        <v>0</v>
      </c>
      <c r="M118" s="125">
        <v>693.9</v>
      </c>
      <c r="N118" s="11">
        <v>2702490</v>
      </c>
      <c r="O118" s="125">
        <v>0</v>
      </c>
      <c r="P118" s="11">
        <v>0</v>
      </c>
      <c r="Q118" s="125">
        <v>0</v>
      </c>
      <c r="R118" s="11">
        <v>0</v>
      </c>
      <c r="S118" s="125">
        <v>0</v>
      </c>
      <c r="T118" s="11">
        <v>0</v>
      </c>
      <c r="U118" s="14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</row>
    <row r="119" spans="1:39" s="90" customFormat="1" ht="24.75" customHeight="1" x14ac:dyDescent="0.25">
      <c r="A119" s="51">
        <v>95</v>
      </c>
      <c r="B119" s="12" t="s">
        <v>372</v>
      </c>
      <c r="C119" s="23">
        <f t="shared" si="13"/>
        <v>4156196.23</v>
      </c>
      <c r="D119" s="11">
        <v>207809.81</v>
      </c>
      <c r="E119" s="11">
        <v>200521.31</v>
      </c>
      <c r="F119" s="11">
        <v>993965.87</v>
      </c>
      <c r="G119" s="11">
        <v>0</v>
      </c>
      <c r="H119" s="11">
        <v>0</v>
      </c>
      <c r="I119" s="11">
        <v>0</v>
      </c>
      <c r="J119" s="11">
        <v>0</v>
      </c>
      <c r="K119" s="13">
        <v>0</v>
      </c>
      <c r="L119" s="11">
        <v>0</v>
      </c>
      <c r="M119" s="125">
        <v>707.1</v>
      </c>
      <c r="N119" s="11">
        <v>2753899.24</v>
      </c>
      <c r="O119" s="125">
        <v>0</v>
      </c>
      <c r="P119" s="11">
        <v>0</v>
      </c>
      <c r="Q119" s="125">
        <v>0</v>
      </c>
      <c r="R119" s="11">
        <v>0</v>
      </c>
      <c r="S119" s="125">
        <v>0</v>
      </c>
      <c r="T119" s="11">
        <v>0</v>
      </c>
      <c r="U119" s="14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</row>
    <row r="120" spans="1:39" s="90" customFormat="1" ht="24.75" customHeight="1" x14ac:dyDescent="0.25">
      <c r="A120" s="51">
        <v>96</v>
      </c>
      <c r="B120" s="12" t="s">
        <v>373</v>
      </c>
      <c r="C120" s="23">
        <f t="shared" si="13"/>
        <v>3974215.45</v>
      </c>
      <c r="D120" s="11">
        <v>198710.8</v>
      </c>
      <c r="E120" s="11">
        <v>0</v>
      </c>
      <c r="F120" s="11">
        <v>1000992.78</v>
      </c>
      <c r="G120" s="11">
        <v>614079.15</v>
      </c>
      <c r="H120" s="11">
        <v>341887.64</v>
      </c>
      <c r="I120" s="11">
        <v>249856.63</v>
      </c>
      <c r="J120" s="11">
        <v>0</v>
      </c>
      <c r="K120" s="117">
        <v>0</v>
      </c>
      <c r="L120" s="11">
        <v>0</v>
      </c>
      <c r="M120" s="125">
        <v>0</v>
      </c>
      <c r="N120" s="52">
        <v>0</v>
      </c>
      <c r="O120" s="125">
        <v>0</v>
      </c>
      <c r="P120" s="52">
        <v>0</v>
      </c>
      <c r="Q120" s="125">
        <v>600</v>
      </c>
      <c r="R120" s="52">
        <v>1568688.45</v>
      </c>
      <c r="S120" s="125">
        <v>0</v>
      </c>
      <c r="T120" s="52">
        <v>0</v>
      </c>
      <c r="U120" s="2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</row>
    <row r="121" spans="1:39" s="90" customFormat="1" ht="24.75" customHeight="1" x14ac:dyDescent="0.25">
      <c r="A121" s="51">
        <v>97</v>
      </c>
      <c r="B121" s="12" t="s">
        <v>374</v>
      </c>
      <c r="C121" s="23">
        <f t="shared" si="13"/>
        <v>2492400.65</v>
      </c>
      <c r="D121" s="11">
        <v>124620.03</v>
      </c>
      <c r="E121" s="11">
        <v>196853.46</v>
      </c>
      <c r="F121" s="11">
        <v>0</v>
      </c>
      <c r="G121" s="11">
        <v>0</v>
      </c>
      <c r="H121" s="11">
        <v>0</v>
      </c>
      <c r="I121" s="11">
        <v>244311.2</v>
      </c>
      <c r="J121" s="11">
        <v>0</v>
      </c>
      <c r="K121" s="13">
        <v>0</v>
      </c>
      <c r="L121" s="11">
        <v>0</v>
      </c>
      <c r="M121" s="125">
        <v>720</v>
      </c>
      <c r="N121" s="11">
        <v>1926615.96</v>
      </c>
      <c r="O121" s="125">
        <v>0</v>
      </c>
      <c r="P121" s="11">
        <v>0</v>
      </c>
      <c r="Q121" s="125">
        <v>0</v>
      </c>
      <c r="R121" s="11">
        <v>0</v>
      </c>
      <c r="S121" s="125">
        <v>0</v>
      </c>
      <c r="T121" s="11">
        <v>0</v>
      </c>
      <c r="U121" s="2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</row>
    <row r="122" spans="1:39" s="90" customFormat="1" ht="24.75" customHeight="1" x14ac:dyDescent="0.25">
      <c r="A122" s="51">
        <v>98</v>
      </c>
      <c r="B122" s="12" t="s">
        <v>375</v>
      </c>
      <c r="C122" s="23">
        <f t="shared" si="13"/>
        <v>1448843.24</v>
      </c>
      <c r="D122" s="11">
        <v>72442.16</v>
      </c>
      <c r="E122" s="11">
        <v>0</v>
      </c>
      <c r="F122" s="11">
        <v>703604.54</v>
      </c>
      <c r="G122" s="11">
        <v>432502.96</v>
      </c>
      <c r="H122" s="11">
        <v>240293.58</v>
      </c>
      <c r="I122" s="11">
        <v>0</v>
      </c>
      <c r="J122" s="11">
        <v>0</v>
      </c>
      <c r="K122" s="117">
        <v>0</v>
      </c>
      <c r="L122" s="11">
        <v>0</v>
      </c>
      <c r="M122" s="125">
        <v>0</v>
      </c>
      <c r="N122" s="52">
        <v>0</v>
      </c>
      <c r="O122" s="125">
        <v>0</v>
      </c>
      <c r="P122" s="52">
        <v>0</v>
      </c>
      <c r="Q122" s="125">
        <v>0</v>
      </c>
      <c r="R122" s="52">
        <v>0</v>
      </c>
      <c r="S122" s="125">
        <v>0</v>
      </c>
      <c r="T122" s="52">
        <v>0</v>
      </c>
      <c r="U122" s="14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</row>
    <row r="123" spans="1:39" s="134" customFormat="1" ht="24.75" customHeight="1" x14ac:dyDescent="0.25">
      <c r="A123" s="51">
        <v>99</v>
      </c>
      <c r="B123" s="12" t="s">
        <v>436</v>
      </c>
      <c r="C123" s="23">
        <f>ROUND(SUM(D123+E123+F123+G123+H123+I123+J123+L123+N123+P123+R123+T123),2)</f>
        <v>4794357.5999999996</v>
      </c>
      <c r="D123" s="11">
        <v>227731.98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7">
        <v>0</v>
      </c>
      <c r="L123" s="11">
        <v>0</v>
      </c>
      <c r="M123" s="125">
        <v>0</v>
      </c>
      <c r="N123" s="52">
        <v>0</v>
      </c>
      <c r="O123" s="125">
        <v>0</v>
      </c>
      <c r="P123" s="52">
        <v>0</v>
      </c>
      <c r="Q123" s="125">
        <v>1222</v>
      </c>
      <c r="R123" s="52">
        <v>4566625.62</v>
      </c>
      <c r="S123" s="125">
        <v>0</v>
      </c>
      <c r="T123" s="52">
        <v>0</v>
      </c>
      <c r="U123" s="14"/>
      <c r="V123" s="91"/>
      <c r="W123" s="91"/>
      <c r="X123" s="91"/>
      <c r="Y123" s="91"/>
      <c r="Z123" s="91"/>
      <c r="AA123" s="91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</row>
    <row r="124" spans="1:39" s="90" customFormat="1" ht="24.75" customHeight="1" x14ac:dyDescent="0.25">
      <c r="A124" s="51">
        <v>100</v>
      </c>
      <c r="B124" s="12" t="s">
        <v>376</v>
      </c>
      <c r="C124" s="23">
        <f t="shared" si="13"/>
        <v>1283458.18</v>
      </c>
      <c r="D124" s="11">
        <v>75793.919999999998</v>
      </c>
      <c r="E124" s="11">
        <v>187272.38</v>
      </c>
      <c r="F124" s="11">
        <v>1020391.88</v>
      </c>
      <c r="G124" s="11">
        <v>0</v>
      </c>
      <c r="H124" s="11">
        <v>0</v>
      </c>
      <c r="I124" s="11">
        <v>0</v>
      </c>
      <c r="J124" s="11">
        <v>0</v>
      </c>
      <c r="K124" s="117">
        <v>0</v>
      </c>
      <c r="L124" s="11">
        <v>0</v>
      </c>
      <c r="M124" s="125">
        <v>0</v>
      </c>
      <c r="N124" s="52">
        <v>0</v>
      </c>
      <c r="O124" s="125">
        <v>0</v>
      </c>
      <c r="P124" s="52">
        <v>0</v>
      </c>
      <c r="Q124" s="125">
        <v>0</v>
      </c>
      <c r="R124" s="52">
        <v>0</v>
      </c>
      <c r="S124" s="125">
        <v>0</v>
      </c>
      <c r="T124" s="52">
        <v>0</v>
      </c>
      <c r="U124" s="14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</row>
    <row r="125" spans="1:39" s="90" customFormat="1" ht="24.75" customHeight="1" x14ac:dyDescent="0.25">
      <c r="A125" s="51">
        <v>101</v>
      </c>
      <c r="B125" s="12" t="s">
        <v>377</v>
      </c>
      <c r="C125" s="23">
        <f t="shared" si="13"/>
        <v>7642511.5999999996</v>
      </c>
      <c r="D125" s="11">
        <v>382125.58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3">
        <v>0</v>
      </c>
      <c r="L125" s="11">
        <v>0</v>
      </c>
      <c r="M125" s="125">
        <v>1864.2</v>
      </c>
      <c r="N125" s="11">
        <v>7260386.0199999996</v>
      </c>
      <c r="O125" s="125">
        <v>0</v>
      </c>
      <c r="P125" s="11">
        <v>0</v>
      </c>
      <c r="Q125" s="125">
        <v>0</v>
      </c>
      <c r="R125" s="11">
        <v>0</v>
      </c>
      <c r="S125" s="125">
        <v>0</v>
      </c>
      <c r="T125" s="11">
        <v>0</v>
      </c>
      <c r="U125" s="14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</row>
    <row r="126" spans="1:39" s="105" customFormat="1" ht="24.75" customHeight="1" x14ac:dyDescent="0.25">
      <c r="A126" s="151" t="s">
        <v>28</v>
      </c>
      <c r="B126" s="151"/>
      <c r="C126" s="76">
        <f t="shared" si="13"/>
        <v>43131949.57</v>
      </c>
      <c r="D126" s="42">
        <f>ROUND(SUM(D114:D125),2)</f>
        <v>2156232.62</v>
      </c>
      <c r="E126" s="42">
        <f t="shared" ref="E126:T126" si="14">ROUND(SUM(E114:E125),2)</f>
        <v>768054.81</v>
      </c>
      <c r="F126" s="42">
        <f t="shared" si="14"/>
        <v>7361555.9500000002</v>
      </c>
      <c r="G126" s="42">
        <f t="shared" si="14"/>
        <v>1046582.11</v>
      </c>
      <c r="H126" s="42">
        <f t="shared" si="14"/>
        <v>1031421.69</v>
      </c>
      <c r="I126" s="42">
        <f t="shared" si="14"/>
        <v>722265.35</v>
      </c>
      <c r="J126" s="42">
        <f t="shared" si="14"/>
        <v>0</v>
      </c>
      <c r="K126" s="42">
        <f t="shared" si="14"/>
        <v>0</v>
      </c>
      <c r="L126" s="42">
        <f t="shared" si="14"/>
        <v>0</v>
      </c>
      <c r="M126" s="42">
        <f t="shared" si="14"/>
        <v>5889.2</v>
      </c>
      <c r="N126" s="42">
        <f t="shared" si="14"/>
        <v>23910522.969999999</v>
      </c>
      <c r="O126" s="42">
        <f t="shared" si="14"/>
        <v>0</v>
      </c>
      <c r="P126" s="42">
        <f t="shared" si="14"/>
        <v>0</v>
      </c>
      <c r="Q126" s="42">
        <f t="shared" si="14"/>
        <v>1822</v>
      </c>
      <c r="R126" s="42">
        <f t="shared" si="14"/>
        <v>6135314.0700000003</v>
      </c>
      <c r="S126" s="42">
        <f t="shared" si="14"/>
        <v>0</v>
      </c>
      <c r="T126" s="42">
        <f t="shared" si="14"/>
        <v>0</v>
      </c>
      <c r="U126" s="104"/>
      <c r="V126" s="32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</row>
    <row r="127" spans="1:39" s="105" customFormat="1" ht="24.75" customHeight="1" x14ac:dyDescent="0.25">
      <c r="A127" s="146" t="s">
        <v>29</v>
      </c>
      <c r="B127" s="147"/>
      <c r="C127" s="148"/>
      <c r="D127" s="11"/>
      <c r="E127" s="11"/>
      <c r="F127" s="11"/>
      <c r="G127" s="11"/>
      <c r="H127" s="11"/>
      <c r="I127" s="11"/>
      <c r="J127" s="11"/>
      <c r="K127" s="67"/>
      <c r="L127" s="33"/>
      <c r="M127" s="68"/>
      <c r="N127" s="33"/>
      <c r="O127" s="45"/>
      <c r="P127" s="33"/>
      <c r="Q127" s="68"/>
      <c r="R127" s="33"/>
      <c r="S127" s="45"/>
      <c r="T127" s="33"/>
      <c r="U127" s="104"/>
      <c r="V127" s="32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</row>
    <row r="128" spans="1:39" s="93" customFormat="1" ht="24.75" customHeight="1" x14ac:dyDescent="0.25">
      <c r="A128" s="51">
        <v>102</v>
      </c>
      <c r="B128" s="12" t="s">
        <v>269</v>
      </c>
      <c r="C128" s="23">
        <f t="shared" ref="C128:C159" si="15">ROUND(SUM(D128+E128+F128+G128+H128+I128+J128+L128+N128+P128+R128+T128),2)</f>
        <v>15453520.619999999</v>
      </c>
      <c r="D128" s="11">
        <v>772676.03</v>
      </c>
      <c r="E128" s="11">
        <v>0</v>
      </c>
      <c r="F128" s="11">
        <v>5317123.51</v>
      </c>
      <c r="G128" s="11">
        <v>0</v>
      </c>
      <c r="H128" s="11">
        <v>0</v>
      </c>
      <c r="I128" s="11">
        <v>1341239.3600000001</v>
      </c>
      <c r="J128" s="11">
        <v>0</v>
      </c>
      <c r="K128" s="117">
        <v>0</v>
      </c>
      <c r="L128" s="11">
        <v>0</v>
      </c>
      <c r="M128" s="125">
        <v>0</v>
      </c>
      <c r="N128" s="52">
        <v>0</v>
      </c>
      <c r="O128" s="125">
        <v>920</v>
      </c>
      <c r="P128" s="52">
        <v>2889516.64</v>
      </c>
      <c r="Q128" s="125">
        <v>2308.7399999999998</v>
      </c>
      <c r="R128" s="52">
        <v>5132965.08</v>
      </c>
      <c r="S128" s="125">
        <v>0</v>
      </c>
      <c r="T128" s="52">
        <v>0</v>
      </c>
      <c r="U128" s="35"/>
      <c r="V128" s="8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</row>
    <row r="129" spans="1:38" s="84" customFormat="1" ht="24.75" customHeight="1" x14ac:dyDescent="0.25">
      <c r="A129" s="51">
        <v>103</v>
      </c>
      <c r="B129" s="12" t="s">
        <v>258</v>
      </c>
      <c r="C129" s="23">
        <f t="shared" si="15"/>
        <v>15190841.710000001</v>
      </c>
      <c r="D129" s="11">
        <v>759542.09</v>
      </c>
      <c r="E129" s="11">
        <v>0</v>
      </c>
      <c r="F129" s="11">
        <v>5926858.5599999996</v>
      </c>
      <c r="G129" s="11">
        <v>0</v>
      </c>
      <c r="H129" s="11">
        <v>0</v>
      </c>
      <c r="I129" s="11">
        <v>1488669.14</v>
      </c>
      <c r="J129" s="11">
        <v>0</v>
      </c>
      <c r="K129" s="117">
        <v>0</v>
      </c>
      <c r="L129" s="11">
        <v>0</v>
      </c>
      <c r="M129" s="125">
        <v>0</v>
      </c>
      <c r="N129" s="52">
        <v>0</v>
      </c>
      <c r="O129" s="125">
        <v>713.3</v>
      </c>
      <c r="P129" s="52">
        <v>2690291.71</v>
      </c>
      <c r="Q129" s="125">
        <v>1667.66</v>
      </c>
      <c r="R129" s="52">
        <v>4325480.21</v>
      </c>
      <c r="S129" s="125">
        <v>0</v>
      </c>
      <c r="T129" s="52">
        <v>0</v>
      </c>
      <c r="U129" s="35"/>
      <c r="V129" s="82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</row>
    <row r="130" spans="1:38" s="93" customFormat="1" ht="24.75" customHeight="1" x14ac:dyDescent="0.25">
      <c r="A130" s="51">
        <v>104</v>
      </c>
      <c r="B130" s="12" t="s">
        <v>259</v>
      </c>
      <c r="C130" s="23">
        <f t="shared" si="15"/>
        <v>13189023.060000001</v>
      </c>
      <c r="D130" s="11">
        <v>659451.15</v>
      </c>
      <c r="E130" s="11">
        <v>0</v>
      </c>
      <c r="F130" s="11">
        <v>4564741.0199999996</v>
      </c>
      <c r="G130" s="11">
        <v>2784234.9</v>
      </c>
      <c r="H130" s="11">
        <v>1548499.55</v>
      </c>
      <c r="I130" s="11">
        <v>1151451.5900000001</v>
      </c>
      <c r="J130" s="11">
        <v>0</v>
      </c>
      <c r="K130" s="117">
        <v>0</v>
      </c>
      <c r="L130" s="11">
        <v>0</v>
      </c>
      <c r="M130" s="125">
        <v>0</v>
      </c>
      <c r="N130" s="52">
        <v>0</v>
      </c>
      <c r="O130" s="125">
        <v>737.9</v>
      </c>
      <c r="P130" s="52">
        <v>2480644.85</v>
      </c>
      <c r="Q130" s="125">
        <v>0</v>
      </c>
      <c r="R130" s="52">
        <v>0</v>
      </c>
      <c r="S130" s="125">
        <v>0</v>
      </c>
      <c r="T130" s="52">
        <v>0</v>
      </c>
      <c r="U130" s="34"/>
      <c r="V130" s="8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</row>
    <row r="131" spans="1:38" s="93" customFormat="1" ht="24.75" customHeight="1" x14ac:dyDescent="0.25">
      <c r="A131" s="51">
        <v>105</v>
      </c>
      <c r="B131" s="12" t="s">
        <v>260</v>
      </c>
      <c r="C131" s="23">
        <f t="shared" si="15"/>
        <v>16399920.130000001</v>
      </c>
      <c r="D131" s="11">
        <v>819996.01</v>
      </c>
      <c r="E131" s="11">
        <v>927607.18</v>
      </c>
      <c r="F131" s="11">
        <v>4563907.2</v>
      </c>
      <c r="G131" s="11">
        <v>2783726.32</v>
      </c>
      <c r="H131" s="11">
        <v>1548216.69</v>
      </c>
      <c r="I131" s="11">
        <v>1151241.26</v>
      </c>
      <c r="J131" s="11">
        <v>0</v>
      </c>
      <c r="K131" s="13">
        <v>0</v>
      </c>
      <c r="L131" s="11">
        <v>0</v>
      </c>
      <c r="M131" s="125">
        <v>1150.3</v>
      </c>
      <c r="N131" s="11">
        <v>4605225.47</v>
      </c>
      <c r="O131" s="125">
        <v>0</v>
      </c>
      <c r="P131" s="11">
        <v>0</v>
      </c>
      <c r="Q131" s="125">
        <v>0</v>
      </c>
      <c r="R131" s="11">
        <v>0</v>
      </c>
      <c r="S131" s="125">
        <v>0</v>
      </c>
      <c r="T131" s="11">
        <v>0</v>
      </c>
      <c r="U131" s="34"/>
      <c r="V131" s="8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</row>
    <row r="132" spans="1:38" s="93" customFormat="1" ht="24.75" customHeight="1" x14ac:dyDescent="0.25">
      <c r="A132" s="51">
        <v>106</v>
      </c>
      <c r="B132" s="12" t="s">
        <v>261</v>
      </c>
      <c r="C132" s="23">
        <f t="shared" si="15"/>
        <v>20736977.16</v>
      </c>
      <c r="D132" s="11">
        <v>1036848.86</v>
      </c>
      <c r="E132" s="11">
        <v>0</v>
      </c>
      <c r="F132" s="11">
        <v>5956473.7199999997</v>
      </c>
      <c r="G132" s="11">
        <v>3626417.54</v>
      </c>
      <c r="H132" s="11">
        <v>2020556.53</v>
      </c>
      <c r="I132" s="11">
        <v>1496107.68</v>
      </c>
      <c r="J132" s="11">
        <v>0</v>
      </c>
      <c r="K132" s="117">
        <v>0</v>
      </c>
      <c r="L132" s="11">
        <v>0</v>
      </c>
      <c r="M132" s="125">
        <v>0</v>
      </c>
      <c r="N132" s="52">
        <v>0</v>
      </c>
      <c r="O132" s="125">
        <v>708.8</v>
      </c>
      <c r="P132" s="52">
        <v>2703734.48</v>
      </c>
      <c r="Q132" s="125">
        <v>1502.4</v>
      </c>
      <c r="R132" s="52">
        <v>3896838.35</v>
      </c>
      <c r="S132" s="125">
        <v>0</v>
      </c>
      <c r="T132" s="52">
        <v>0</v>
      </c>
      <c r="U132" s="34"/>
      <c r="V132" s="8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</row>
    <row r="133" spans="1:38" s="93" customFormat="1" ht="24.75" customHeight="1" x14ac:dyDescent="0.25">
      <c r="A133" s="51">
        <v>107</v>
      </c>
      <c r="B133" s="12" t="s">
        <v>262</v>
      </c>
      <c r="C133" s="23">
        <f t="shared" si="15"/>
        <v>26397686.32</v>
      </c>
      <c r="D133" s="11">
        <v>1319884.32</v>
      </c>
      <c r="E133" s="11">
        <v>0</v>
      </c>
      <c r="F133" s="11">
        <v>7581636.4100000001</v>
      </c>
      <c r="G133" s="11">
        <v>4624371.1500000004</v>
      </c>
      <c r="H133" s="11">
        <v>2571922.59</v>
      </c>
      <c r="I133" s="11">
        <v>1912460.58</v>
      </c>
      <c r="J133" s="11">
        <v>0</v>
      </c>
      <c r="K133" s="117">
        <v>0</v>
      </c>
      <c r="L133" s="11">
        <v>0</v>
      </c>
      <c r="M133" s="125">
        <v>0</v>
      </c>
      <c r="N133" s="52">
        <v>0</v>
      </c>
      <c r="O133" s="125">
        <v>1245.9000000000001</v>
      </c>
      <c r="P133" s="52">
        <v>4120134.59</v>
      </c>
      <c r="Q133" s="125">
        <v>3005.48</v>
      </c>
      <c r="R133" s="52">
        <v>4267276.68</v>
      </c>
      <c r="S133" s="125">
        <v>0</v>
      </c>
      <c r="T133" s="52">
        <v>0</v>
      </c>
      <c r="U133" s="34"/>
      <c r="V133" s="8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</row>
    <row r="134" spans="1:38" s="93" customFormat="1" ht="24.75" customHeight="1" x14ac:dyDescent="0.25">
      <c r="A134" s="51">
        <v>108</v>
      </c>
      <c r="B134" s="12" t="s">
        <v>263</v>
      </c>
      <c r="C134" s="23">
        <f t="shared" si="15"/>
        <v>22195629.989999998</v>
      </c>
      <c r="D134" s="11">
        <v>1109781.5</v>
      </c>
      <c r="E134" s="11">
        <v>0</v>
      </c>
      <c r="F134" s="11">
        <v>6516015.9800000004</v>
      </c>
      <c r="G134" s="11">
        <v>3974402.71</v>
      </c>
      <c r="H134" s="11">
        <v>2210431.6</v>
      </c>
      <c r="I134" s="11">
        <v>1643658.84</v>
      </c>
      <c r="J134" s="11">
        <v>0</v>
      </c>
      <c r="K134" s="117">
        <v>0</v>
      </c>
      <c r="L134" s="11">
        <v>0</v>
      </c>
      <c r="M134" s="125">
        <v>0</v>
      </c>
      <c r="N134" s="52">
        <v>0</v>
      </c>
      <c r="O134" s="125">
        <v>1064.9000000000001</v>
      </c>
      <c r="P134" s="52">
        <v>3541038.03</v>
      </c>
      <c r="Q134" s="125">
        <v>2254</v>
      </c>
      <c r="R134" s="52">
        <v>3200301.33</v>
      </c>
      <c r="S134" s="125">
        <v>0</v>
      </c>
      <c r="T134" s="52">
        <v>0</v>
      </c>
      <c r="U134" s="34"/>
      <c r="V134" s="8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</row>
    <row r="135" spans="1:38" s="93" customFormat="1" ht="24.75" customHeight="1" x14ac:dyDescent="0.25">
      <c r="A135" s="51">
        <v>109</v>
      </c>
      <c r="B135" s="12" t="s">
        <v>264</v>
      </c>
      <c r="C135" s="23">
        <f t="shared" si="15"/>
        <v>18053974.079999998</v>
      </c>
      <c r="D135" s="11">
        <v>902698.7</v>
      </c>
      <c r="E135" s="11">
        <v>0</v>
      </c>
      <c r="F135" s="11">
        <v>5926858.5599999996</v>
      </c>
      <c r="G135" s="11">
        <v>3608387.26</v>
      </c>
      <c r="H135" s="11">
        <v>2010510.47</v>
      </c>
      <c r="I135" s="11">
        <v>1488669.14</v>
      </c>
      <c r="J135" s="11">
        <v>0</v>
      </c>
      <c r="K135" s="117">
        <v>0</v>
      </c>
      <c r="L135" s="11">
        <v>0</v>
      </c>
      <c r="M135" s="125">
        <v>0</v>
      </c>
      <c r="N135" s="52">
        <v>0</v>
      </c>
      <c r="O135" s="125">
        <v>220</v>
      </c>
      <c r="P135" s="52">
        <v>2690291.71</v>
      </c>
      <c r="Q135" s="125">
        <v>550</v>
      </c>
      <c r="R135" s="52">
        <v>1426558.24</v>
      </c>
      <c r="S135" s="125">
        <v>0</v>
      </c>
      <c r="T135" s="52">
        <v>0</v>
      </c>
      <c r="U135" s="34"/>
      <c r="V135" s="8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</row>
    <row r="136" spans="1:38" s="93" customFormat="1" ht="24.75" customHeight="1" x14ac:dyDescent="0.25">
      <c r="A136" s="51">
        <v>110</v>
      </c>
      <c r="B136" s="12" t="s">
        <v>270</v>
      </c>
      <c r="C136" s="23">
        <f t="shared" si="15"/>
        <v>16454020.82</v>
      </c>
      <c r="D136" s="11">
        <v>822701.04</v>
      </c>
      <c r="E136" s="11">
        <v>0</v>
      </c>
      <c r="F136" s="11">
        <v>5386052.54</v>
      </c>
      <c r="G136" s="11">
        <v>3285188.66</v>
      </c>
      <c r="H136" s="11">
        <v>1827113.5</v>
      </c>
      <c r="I136" s="11">
        <v>0</v>
      </c>
      <c r="J136" s="11">
        <v>0</v>
      </c>
      <c r="K136" s="117">
        <v>0</v>
      </c>
      <c r="L136" s="11">
        <v>0</v>
      </c>
      <c r="M136" s="125">
        <v>0</v>
      </c>
      <c r="N136" s="52">
        <v>0</v>
      </c>
      <c r="O136" s="125">
        <v>0</v>
      </c>
      <c r="P136" s="52">
        <v>0</v>
      </c>
      <c r="Q136" s="125">
        <v>2308.7399999999998</v>
      </c>
      <c r="R136" s="52">
        <v>5132965.08</v>
      </c>
      <c r="S136" s="125">
        <v>0</v>
      </c>
      <c r="T136" s="52">
        <v>0</v>
      </c>
      <c r="U136" s="35"/>
      <c r="V136" s="8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</row>
    <row r="137" spans="1:38" s="93" customFormat="1" ht="24.75" customHeight="1" x14ac:dyDescent="0.25">
      <c r="A137" s="51">
        <v>111</v>
      </c>
      <c r="B137" s="12" t="s">
        <v>265</v>
      </c>
      <c r="C137" s="23">
        <f t="shared" si="15"/>
        <v>14155835.550000001</v>
      </c>
      <c r="D137" s="11">
        <v>707791.78</v>
      </c>
      <c r="E137" s="11">
        <v>0</v>
      </c>
      <c r="F137" s="11">
        <v>2639286.3199999998</v>
      </c>
      <c r="G137" s="11">
        <v>1086656.3400000001</v>
      </c>
      <c r="H137" s="11">
        <v>549540.87</v>
      </c>
      <c r="I137" s="11">
        <v>522075.56</v>
      </c>
      <c r="J137" s="11">
        <v>0</v>
      </c>
      <c r="K137" s="13">
        <v>1</v>
      </c>
      <c r="L137" s="11">
        <v>1900000</v>
      </c>
      <c r="M137" s="125">
        <v>395.2</v>
      </c>
      <c r="N137" s="11">
        <v>2054937.05</v>
      </c>
      <c r="O137" s="125">
        <v>289.60000000000002</v>
      </c>
      <c r="P137" s="11">
        <v>974002.42</v>
      </c>
      <c r="Q137" s="125">
        <v>1885.34</v>
      </c>
      <c r="R137" s="11">
        <v>3721545.21</v>
      </c>
      <c r="S137" s="125">
        <v>0</v>
      </c>
      <c r="T137" s="11">
        <v>0</v>
      </c>
      <c r="U137" s="34"/>
      <c r="V137" s="8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</row>
    <row r="138" spans="1:38" s="93" customFormat="1" ht="24.75" customHeight="1" x14ac:dyDescent="0.25">
      <c r="A138" s="51">
        <v>112</v>
      </c>
      <c r="B138" s="12" t="s">
        <v>266</v>
      </c>
      <c r="C138" s="23">
        <f t="shared" si="15"/>
        <v>9956768.5600000005</v>
      </c>
      <c r="D138" s="11">
        <v>497838.43</v>
      </c>
      <c r="E138" s="11">
        <v>0</v>
      </c>
      <c r="F138" s="11">
        <v>3731061.19</v>
      </c>
      <c r="G138" s="11">
        <v>2275737.16</v>
      </c>
      <c r="H138" s="11">
        <v>1265689.8899999999</v>
      </c>
      <c r="I138" s="11">
        <v>0</v>
      </c>
      <c r="J138" s="11">
        <v>0</v>
      </c>
      <c r="K138" s="117">
        <v>0</v>
      </c>
      <c r="L138" s="11">
        <v>0</v>
      </c>
      <c r="M138" s="125">
        <v>0</v>
      </c>
      <c r="N138" s="52">
        <v>0</v>
      </c>
      <c r="O138" s="125">
        <v>0</v>
      </c>
      <c r="P138" s="52">
        <v>0</v>
      </c>
      <c r="Q138" s="125">
        <v>1539.93</v>
      </c>
      <c r="R138" s="52">
        <v>2186441.89</v>
      </c>
      <c r="S138" s="125">
        <v>0</v>
      </c>
      <c r="T138" s="52">
        <v>0</v>
      </c>
      <c r="U138" s="34"/>
      <c r="V138" s="8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</row>
    <row r="139" spans="1:38" s="93" customFormat="1" ht="24.75" customHeight="1" x14ac:dyDescent="0.25">
      <c r="A139" s="51">
        <v>113</v>
      </c>
      <c r="B139" s="12" t="s">
        <v>267</v>
      </c>
      <c r="C139" s="23">
        <f t="shared" si="15"/>
        <v>11366787.51</v>
      </c>
      <c r="D139" s="11">
        <v>568339.38</v>
      </c>
      <c r="E139" s="11">
        <v>0</v>
      </c>
      <c r="F139" s="11">
        <v>4564185.1399999997</v>
      </c>
      <c r="G139" s="11">
        <v>0</v>
      </c>
      <c r="H139" s="11">
        <v>0</v>
      </c>
      <c r="I139" s="11">
        <v>1151311.3700000001</v>
      </c>
      <c r="J139" s="11">
        <v>0</v>
      </c>
      <c r="K139" s="117">
        <v>0</v>
      </c>
      <c r="L139" s="11">
        <v>0</v>
      </c>
      <c r="M139" s="125">
        <v>0</v>
      </c>
      <c r="N139" s="52">
        <v>0</v>
      </c>
      <c r="O139" s="125">
        <v>749.9</v>
      </c>
      <c r="P139" s="52">
        <v>2480342.77</v>
      </c>
      <c r="Q139" s="125">
        <v>1833.04</v>
      </c>
      <c r="R139" s="52">
        <v>2602608.85</v>
      </c>
      <c r="S139" s="125">
        <v>0</v>
      </c>
      <c r="T139" s="52">
        <v>0</v>
      </c>
      <c r="U139" s="34"/>
      <c r="V139" s="8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</row>
    <row r="140" spans="1:38" s="93" customFormat="1" ht="24.75" customHeight="1" x14ac:dyDescent="0.25">
      <c r="A140" s="51">
        <v>114</v>
      </c>
      <c r="B140" s="12" t="s">
        <v>268</v>
      </c>
      <c r="C140" s="23">
        <f t="shared" si="15"/>
        <v>11330274.98</v>
      </c>
      <c r="D140" s="11">
        <v>566513.75</v>
      </c>
      <c r="E140" s="11">
        <v>0</v>
      </c>
      <c r="F140" s="11">
        <v>4544868.34</v>
      </c>
      <c r="G140" s="11">
        <v>0</v>
      </c>
      <c r="H140" s="11">
        <v>0</v>
      </c>
      <c r="I140" s="11">
        <v>1146438.72</v>
      </c>
      <c r="J140" s="11">
        <v>0</v>
      </c>
      <c r="K140" s="117">
        <v>0</v>
      </c>
      <c r="L140" s="11">
        <v>0</v>
      </c>
      <c r="M140" s="125">
        <v>0</v>
      </c>
      <c r="N140" s="52">
        <v>0</v>
      </c>
      <c r="O140" s="125">
        <v>741.8</v>
      </c>
      <c r="P140" s="52">
        <v>2469845.3199999998</v>
      </c>
      <c r="Q140" s="125">
        <v>1833.04</v>
      </c>
      <c r="R140" s="52">
        <v>2602608.85</v>
      </c>
      <c r="S140" s="125">
        <v>0</v>
      </c>
      <c r="T140" s="52">
        <v>0</v>
      </c>
      <c r="U140" s="34"/>
      <c r="V140" s="8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</row>
    <row r="141" spans="1:38" s="93" customFormat="1" ht="24.75" customHeight="1" x14ac:dyDescent="0.25">
      <c r="A141" s="51">
        <v>115</v>
      </c>
      <c r="B141" s="12" t="s">
        <v>300</v>
      </c>
      <c r="C141" s="23">
        <f t="shared" si="15"/>
        <v>5848530.4000000004</v>
      </c>
      <c r="D141" s="11">
        <v>292426.52</v>
      </c>
      <c r="E141" s="11">
        <v>307643.21999999997</v>
      </c>
      <c r="F141" s="11">
        <v>1552300.21</v>
      </c>
      <c r="G141" s="11">
        <v>0</v>
      </c>
      <c r="H141" s="11">
        <v>0</v>
      </c>
      <c r="I141" s="11">
        <v>389896.5</v>
      </c>
      <c r="J141" s="11">
        <v>0</v>
      </c>
      <c r="K141" s="13">
        <v>0</v>
      </c>
      <c r="L141" s="11">
        <v>0</v>
      </c>
      <c r="M141" s="125">
        <v>223.5</v>
      </c>
      <c r="N141" s="11">
        <v>1084311.93</v>
      </c>
      <c r="O141" s="125">
        <v>212.4</v>
      </c>
      <c r="P141" s="11">
        <v>704612.8</v>
      </c>
      <c r="Q141" s="125">
        <v>585</v>
      </c>
      <c r="R141" s="11">
        <v>1517339.22</v>
      </c>
      <c r="S141" s="125">
        <v>0</v>
      </c>
      <c r="T141" s="11">
        <v>0</v>
      </c>
      <c r="U141" s="34"/>
      <c r="V141" s="8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</row>
    <row r="142" spans="1:38" s="93" customFormat="1" ht="24.75" customHeight="1" x14ac:dyDescent="0.25">
      <c r="A142" s="51">
        <v>116</v>
      </c>
      <c r="B142" s="12" t="s">
        <v>301</v>
      </c>
      <c r="C142" s="23">
        <f t="shared" si="15"/>
        <v>8796521.3300000001</v>
      </c>
      <c r="D142" s="11">
        <v>439826.07</v>
      </c>
      <c r="E142" s="11">
        <v>552477.21</v>
      </c>
      <c r="F142" s="11">
        <v>3219753.88</v>
      </c>
      <c r="G142" s="11">
        <v>0</v>
      </c>
      <c r="H142" s="11">
        <v>0</v>
      </c>
      <c r="I142" s="11">
        <v>637092.52</v>
      </c>
      <c r="J142" s="11">
        <v>0</v>
      </c>
      <c r="K142" s="13">
        <v>0</v>
      </c>
      <c r="L142" s="11">
        <v>0</v>
      </c>
      <c r="M142" s="125">
        <v>354</v>
      </c>
      <c r="N142" s="11">
        <v>1840707.78</v>
      </c>
      <c r="O142" s="125">
        <v>425.4</v>
      </c>
      <c r="P142" s="11">
        <v>2106663.87</v>
      </c>
      <c r="Q142" s="125">
        <v>0</v>
      </c>
      <c r="R142" s="11">
        <v>0</v>
      </c>
      <c r="S142" s="125">
        <v>0</v>
      </c>
      <c r="T142" s="11">
        <v>0</v>
      </c>
      <c r="U142" s="34"/>
      <c r="V142" s="8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</row>
    <row r="143" spans="1:38" s="93" customFormat="1" ht="24.75" customHeight="1" x14ac:dyDescent="0.25">
      <c r="A143" s="51">
        <v>117</v>
      </c>
      <c r="B143" s="12" t="s">
        <v>302</v>
      </c>
      <c r="C143" s="23">
        <f t="shared" si="15"/>
        <v>13027235.24</v>
      </c>
      <c r="D143" s="11">
        <v>651361.76</v>
      </c>
      <c r="E143" s="11">
        <v>0</v>
      </c>
      <c r="F143" s="11">
        <v>2907185.54</v>
      </c>
      <c r="G143" s="11">
        <v>0</v>
      </c>
      <c r="H143" s="11">
        <v>0</v>
      </c>
      <c r="I143" s="11">
        <v>0</v>
      </c>
      <c r="J143" s="11">
        <v>0</v>
      </c>
      <c r="K143" s="117">
        <v>1</v>
      </c>
      <c r="L143" s="11">
        <v>1900000</v>
      </c>
      <c r="M143" s="125">
        <v>0</v>
      </c>
      <c r="N143" s="52">
        <v>0</v>
      </c>
      <c r="O143" s="125">
        <v>348.8</v>
      </c>
      <c r="P143" s="52">
        <v>1072867.97</v>
      </c>
      <c r="Q143" s="125">
        <v>2504.42</v>
      </c>
      <c r="R143" s="52">
        <v>6495819.9699999997</v>
      </c>
      <c r="S143" s="125">
        <v>0</v>
      </c>
      <c r="T143" s="52">
        <v>0</v>
      </c>
      <c r="U143" s="34"/>
      <c r="V143" s="8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</row>
    <row r="144" spans="1:38" s="93" customFormat="1" ht="24.75" customHeight="1" x14ac:dyDescent="0.25">
      <c r="A144" s="51">
        <v>118</v>
      </c>
      <c r="B144" s="12" t="s">
        <v>303</v>
      </c>
      <c r="C144" s="23">
        <f t="shared" si="15"/>
        <v>17372607.739999998</v>
      </c>
      <c r="D144" s="11">
        <v>868630.39</v>
      </c>
      <c r="E144" s="11">
        <v>0</v>
      </c>
      <c r="F144" s="11">
        <v>6283936.4199999999</v>
      </c>
      <c r="G144" s="11">
        <v>0</v>
      </c>
      <c r="H144" s="11">
        <v>0</v>
      </c>
      <c r="I144" s="11">
        <v>1585116.99</v>
      </c>
      <c r="J144" s="11">
        <v>0</v>
      </c>
      <c r="K144" s="117">
        <v>0</v>
      </c>
      <c r="L144" s="11">
        <v>0</v>
      </c>
      <c r="M144" s="125">
        <v>0</v>
      </c>
      <c r="N144" s="52">
        <v>0</v>
      </c>
      <c r="O144" s="125">
        <v>1047</v>
      </c>
      <c r="P144" s="52">
        <v>3414917.62</v>
      </c>
      <c r="Q144" s="125">
        <v>2347.89</v>
      </c>
      <c r="R144" s="52">
        <v>5220006.32</v>
      </c>
      <c r="S144" s="125">
        <v>0</v>
      </c>
      <c r="T144" s="52">
        <v>0</v>
      </c>
      <c r="U144" s="34"/>
      <c r="V144" s="8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</row>
    <row r="145" spans="1:38" s="93" customFormat="1" ht="24.75" customHeight="1" x14ac:dyDescent="0.25">
      <c r="A145" s="51">
        <v>119</v>
      </c>
      <c r="B145" s="12" t="s">
        <v>304</v>
      </c>
      <c r="C145" s="23">
        <f t="shared" si="15"/>
        <v>6671051.7699999996</v>
      </c>
      <c r="D145" s="11">
        <v>333552.59000000003</v>
      </c>
      <c r="E145" s="11">
        <v>437981.04</v>
      </c>
      <c r="F145" s="11">
        <v>2552487.4500000002</v>
      </c>
      <c r="G145" s="11">
        <v>0</v>
      </c>
      <c r="H145" s="11">
        <v>0</v>
      </c>
      <c r="I145" s="11">
        <v>505060.54</v>
      </c>
      <c r="J145" s="11">
        <v>0</v>
      </c>
      <c r="K145" s="117">
        <v>1</v>
      </c>
      <c r="L145" s="11">
        <v>1900000</v>
      </c>
      <c r="M145" s="125">
        <v>0</v>
      </c>
      <c r="N145" s="52">
        <v>0</v>
      </c>
      <c r="O145" s="125">
        <v>264</v>
      </c>
      <c r="P145" s="52">
        <v>941970.15</v>
      </c>
      <c r="Q145" s="125">
        <v>0</v>
      </c>
      <c r="R145" s="52">
        <v>0</v>
      </c>
      <c r="S145" s="125">
        <v>0</v>
      </c>
      <c r="T145" s="52">
        <v>0</v>
      </c>
      <c r="U145" s="34"/>
      <c r="V145" s="8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</row>
    <row r="146" spans="1:38" s="93" customFormat="1" ht="24.75" customHeight="1" x14ac:dyDescent="0.25">
      <c r="A146" s="51">
        <v>120</v>
      </c>
      <c r="B146" s="12" t="s">
        <v>305</v>
      </c>
      <c r="C146" s="23">
        <f t="shared" si="15"/>
        <v>8530863.8499999996</v>
      </c>
      <c r="D146" s="11">
        <v>426543.19</v>
      </c>
      <c r="E146" s="11">
        <v>441209.36</v>
      </c>
      <c r="F146" s="11">
        <v>2571301.56</v>
      </c>
      <c r="G146" s="11">
        <v>0</v>
      </c>
      <c r="H146" s="11">
        <v>0</v>
      </c>
      <c r="I146" s="11">
        <v>508783.29</v>
      </c>
      <c r="J146" s="11">
        <v>0</v>
      </c>
      <c r="K146" s="13">
        <v>1</v>
      </c>
      <c r="L146" s="11">
        <v>1900000</v>
      </c>
      <c r="M146" s="125">
        <v>333.5</v>
      </c>
      <c r="N146" s="11">
        <v>1734113.13</v>
      </c>
      <c r="O146" s="125">
        <v>247.5</v>
      </c>
      <c r="P146" s="11">
        <v>948913.32</v>
      </c>
      <c r="Q146" s="125">
        <v>0</v>
      </c>
      <c r="R146" s="11">
        <v>0</v>
      </c>
      <c r="S146" s="125">
        <v>0</v>
      </c>
      <c r="T146" s="11">
        <v>0</v>
      </c>
      <c r="U146" s="34"/>
      <c r="V146" s="8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</row>
    <row r="147" spans="1:38" s="93" customFormat="1" ht="24.75" customHeight="1" x14ac:dyDescent="0.25">
      <c r="A147" s="51">
        <v>121</v>
      </c>
      <c r="B147" s="12" t="s">
        <v>306</v>
      </c>
      <c r="C147" s="23">
        <f t="shared" si="15"/>
        <v>4245770.03</v>
      </c>
      <c r="D147" s="11">
        <v>212288.5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3">
        <v>0</v>
      </c>
      <c r="L147" s="11">
        <v>0</v>
      </c>
      <c r="M147" s="125">
        <v>505.8</v>
      </c>
      <c r="N147" s="11">
        <v>2453892.4900000002</v>
      </c>
      <c r="O147" s="125">
        <v>0</v>
      </c>
      <c r="P147" s="11">
        <v>0</v>
      </c>
      <c r="Q147" s="125">
        <v>609</v>
      </c>
      <c r="R147" s="11">
        <v>1579589.04</v>
      </c>
      <c r="S147" s="125">
        <v>0</v>
      </c>
      <c r="T147" s="11">
        <v>0</v>
      </c>
      <c r="U147" s="34"/>
      <c r="V147" s="8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</row>
    <row r="148" spans="1:38" s="93" customFormat="1" ht="24.75" customHeight="1" x14ac:dyDescent="0.25">
      <c r="A148" s="51">
        <v>122</v>
      </c>
      <c r="B148" s="12" t="s">
        <v>307</v>
      </c>
      <c r="C148" s="23">
        <f t="shared" si="15"/>
        <v>2583044.73</v>
      </c>
      <c r="D148" s="11">
        <v>129152.24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3">
        <v>0</v>
      </c>
      <c r="L148" s="11">
        <v>0</v>
      </c>
      <c r="M148" s="125">
        <v>505.8</v>
      </c>
      <c r="N148" s="11">
        <v>2453892.4900000002</v>
      </c>
      <c r="O148" s="125">
        <v>0</v>
      </c>
      <c r="P148" s="11">
        <v>0</v>
      </c>
      <c r="Q148" s="125">
        <v>0</v>
      </c>
      <c r="R148" s="11">
        <v>0</v>
      </c>
      <c r="S148" s="125">
        <v>0</v>
      </c>
      <c r="T148" s="11">
        <v>0</v>
      </c>
      <c r="U148" s="36"/>
      <c r="V148" s="8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</row>
    <row r="149" spans="1:38" s="79" customFormat="1" ht="24.75" customHeight="1" x14ac:dyDescent="0.25">
      <c r="A149" s="51">
        <v>123</v>
      </c>
      <c r="B149" s="12" t="s">
        <v>271</v>
      </c>
      <c r="C149" s="23">
        <f t="shared" si="15"/>
        <v>20672267.949999999</v>
      </c>
      <c r="D149" s="11">
        <v>1033613.4</v>
      </c>
      <c r="E149" s="11">
        <v>0</v>
      </c>
      <c r="F149" s="11">
        <v>5713729.2400000002</v>
      </c>
      <c r="G149" s="11">
        <v>3478629.96</v>
      </c>
      <c r="H149" s="11">
        <v>1938212.69</v>
      </c>
      <c r="I149" s="11">
        <v>1435136.73</v>
      </c>
      <c r="J149" s="11">
        <v>0</v>
      </c>
      <c r="K149" s="13">
        <v>0</v>
      </c>
      <c r="L149" s="11">
        <v>0</v>
      </c>
      <c r="M149" s="125">
        <v>923.3</v>
      </c>
      <c r="N149" s="11">
        <v>4479396.88</v>
      </c>
      <c r="O149" s="125">
        <v>729.1</v>
      </c>
      <c r="P149" s="11">
        <v>2593549.0499999998</v>
      </c>
      <c r="Q149" s="125">
        <v>0</v>
      </c>
      <c r="R149" s="11">
        <v>0</v>
      </c>
      <c r="S149" s="125">
        <v>0</v>
      </c>
      <c r="T149" s="11">
        <v>0</v>
      </c>
      <c r="U149" s="35"/>
      <c r="V149" s="78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</row>
    <row r="150" spans="1:38" s="93" customFormat="1" ht="24.75" customHeight="1" x14ac:dyDescent="0.25">
      <c r="A150" s="51">
        <v>124</v>
      </c>
      <c r="B150" s="12" t="s">
        <v>272</v>
      </c>
      <c r="C150" s="23">
        <f t="shared" si="15"/>
        <v>19931068.940000001</v>
      </c>
      <c r="D150" s="11">
        <v>996553.45</v>
      </c>
      <c r="E150" s="11">
        <v>0</v>
      </c>
      <c r="F150" s="11">
        <v>5689438.1500000004</v>
      </c>
      <c r="G150" s="11">
        <v>0</v>
      </c>
      <c r="H150" s="11">
        <v>0</v>
      </c>
      <c r="I150" s="11">
        <v>1429035.45</v>
      </c>
      <c r="J150" s="11">
        <v>0</v>
      </c>
      <c r="K150" s="13">
        <v>0</v>
      </c>
      <c r="L150" s="11">
        <v>0</v>
      </c>
      <c r="M150" s="125">
        <v>923.3</v>
      </c>
      <c r="N150" s="11">
        <v>4479396.88</v>
      </c>
      <c r="O150" s="125">
        <v>769.5</v>
      </c>
      <c r="P150" s="11">
        <v>2582522.96</v>
      </c>
      <c r="Q150" s="125">
        <v>1832.92</v>
      </c>
      <c r="R150" s="11">
        <v>4754122.05</v>
      </c>
      <c r="S150" s="125">
        <v>0</v>
      </c>
      <c r="T150" s="11">
        <v>0</v>
      </c>
      <c r="U150" s="35"/>
      <c r="V150" s="8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</row>
    <row r="151" spans="1:38" s="93" customFormat="1" ht="24.75" customHeight="1" x14ac:dyDescent="0.25">
      <c r="A151" s="51">
        <v>125</v>
      </c>
      <c r="B151" s="12" t="s">
        <v>273</v>
      </c>
      <c r="C151" s="23">
        <f t="shared" si="15"/>
        <v>19940624.75</v>
      </c>
      <c r="D151" s="11">
        <v>997031.24</v>
      </c>
      <c r="E151" s="11">
        <v>0</v>
      </c>
      <c r="F151" s="11">
        <v>5694762.2199999997</v>
      </c>
      <c r="G151" s="11">
        <v>0</v>
      </c>
      <c r="H151" s="11">
        <v>0</v>
      </c>
      <c r="I151" s="11">
        <v>1430372.72</v>
      </c>
      <c r="J151" s="11">
        <v>0</v>
      </c>
      <c r="K151" s="13">
        <v>0</v>
      </c>
      <c r="L151" s="11">
        <v>0</v>
      </c>
      <c r="M151" s="125">
        <v>923.3</v>
      </c>
      <c r="N151" s="11">
        <v>4479396.88</v>
      </c>
      <c r="O151" s="125">
        <v>779.1</v>
      </c>
      <c r="P151" s="11">
        <v>2584939.64</v>
      </c>
      <c r="Q151" s="125">
        <v>1832.92</v>
      </c>
      <c r="R151" s="11">
        <v>4754122.05</v>
      </c>
      <c r="S151" s="125">
        <v>0</v>
      </c>
      <c r="T151" s="11">
        <v>0</v>
      </c>
      <c r="U151" s="35"/>
      <c r="V151" s="8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</row>
    <row r="152" spans="1:38" s="79" customFormat="1" ht="24.75" customHeight="1" x14ac:dyDescent="0.25">
      <c r="A152" s="51">
        <v>126</v>
      </c>
      <c r="B152" s="12" t="s">
        <v>308</v>
      </c>
      <c r="C152" s="23">
        <f t="shared" si="15"/>
        <v>2583044.73</v>
      </c>
      <c r="D152" s="11">
        <v>129152.24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3">
        <v>0</v>
      </c>
      <c r="L152" s="11">
        <v>0</v>
      </c>
      <c r="M152" s="125">
        <v>505.8</v>
      </c>
      <c r="N152" s="11">
        <v>2453892.4900000002</v>
      </c>
      <c r="O152" s="125">
        <v>0</v>
      </c>
      <c r="P152" s="11">
        <v>0</v>
      </c>
      <c r="Q152" s="125">
        <v>0</v>
      </c>
      <c r="R152" s="11">
        <v>0</v>
      </c>
      <c r="S152" s="125">
        <v>0</v>
      </c>
      <c r="T152" s="11">
        <v>0</v>
      </c>
      <c r="U152" s="34"/>
      <c r="V152" s="78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</row>
    <row r="153" spans="1:38" s="79" customFormat="1" ht="24.75" customHeight="1" x14ac:dyDescent="0.25">
      <c r="A153" s="51">
        <v>127</v>
      </c>
      <c r="B153" s="12" t="s">
        <v>274</v>
      </c>
      <c r="C153" s="23">
        <f t="shared" si="15"/>
        <v>13490337.949999999</v>
      </c>
      <c r="D153" s="11">
        <v>674516.9</v>
      </c>
      <c r="E153" s="11">
        <v>0</v>
      </c>
      <c r="F153" s="11">
        <v>4639367.8099999996</v>
      </c>
      <c r="G153" s="11">
        <v>2829753.03</v>
      </c>
      <c r="H153" s="11">
        <v>1573815.24</v>
      </c>
      <c r="I153" s="11">
        <v>1170276.1200000001</v>
      </c>
      <c r="J153" s="11">
        <v>0</v>
      </c>
      <c r="K153" s="117">
        <v>0</v>
      </c>
      <c r="L153" s="11">
        <v>0</v>
      </c>
      <c r="M153" s="125">
        <v>0</v>
      </c>
      <c r="N153" s="52">
        <v>0</v>
      </c>
      <c r="O153" s="125">
        <v>0</v>
      </c>
      <c r="P153" s="52">
        <v>0</v>
      </c>
      <c r="Q153" s="125">
        <v>1833.04</v>
      </c>
      <c r="R153" s="52">
        <v>2602608.85</v>
      </c>
      <c r="S153" s="125">
        <v>0</v>
      </c>
      <c r="T153" s="52">
        <v>0</v>
      </c>
      <c r="U153" s="34"/>
      <c r="V153" s="78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</row>
    <row r="154" spans="1:38" s="79" customFormat="1" ht="24.75" customHeight="1" x14ac:dyDescent="0.25">
      <c r="A154" s="51">
        <v>128</v>
      </c>
      <c r="B154" s="12" t="s">
        <v>275</v>
      </c>
      <c r="C154" s="23">
        <f t="shared" si="15"/>
        <v>18030438.59</v>
      </c>
      <c r="D154" s="11">
        <v>901521.93</v>
      </c>
      <c r="E154" s="11">
        <v>0</v>
      </c>
      <c r="F154" s="11">
        <v>0</v>
      </c>
      <c r="G154" s="11">
        <v>3428692.15</v>
      </c>
      <c r="H154" s="11">
        <v>1910388.48</v>
      </c>
      <c r="I154" s="11">
        <v>0</v>
      </c>
      <c r="J154" s="11">
        <v>0</v>
      </c>
      <c r="K154" s="13">
        <v>0</v>
      </c>
      <c r="L154" s="11">
        <v>0</v>
      </c>
      <c r="M154" s="125">
        <v>923.3</v>
      </c>
      <c r="N154" s="11">
        <v>4479396.88</v>
      </c>
      <c r="O154" s="125">
        <v>673.1</v>
      </c>
      <c r="P154" s="11">
        <v>2556317.1</v>
      </c>
      <c r="Q154" s="125">
        <v>1832.92</v>
      </c>
      <c r="R154" s="11">
        <v>4754122.05</v>
      </c>
      <c r="S154" s="125">
        <v>0</v>
      </c>
      <c r="T154" s="11">
        <v>0</v>
      </c>
      <c r="U154" s="34"/>
      <c r="V154" s="78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</row>
    <row r="155" spans="1:38" s="93" customFormat="1" ht="24.75" customHeight="1" x14ac:dyDescent="0.25">
      <c r="A155" s="51">
        <v>129</v>
      </c>
      <c r="B155" s="12" t="s">
        <v>276</v>
      </c>
      <c r="C155" s="23">
        <f t="shared" si="15"/>
        <v>18363069.379999999</v>
      </c>
      <c r="D155" s="11">
        <v>918153.47</v>
      </c>
      <c r="E155" s="11">
        <v>0</v>
      </c>
      <c r="F155" s="11">
        <v>7599841.4500000002</v>
      </c>
      <c r="G155" s="11">
        <v>0</v>
      </c>
      <c r="H155" s="11">
        <v>0</v>
      </c>
      <c r="I155" s="11">
        <v>1917052.79</v>
      </c>
      <c r="J155" s="11">
        <v>0</v>
      </c>
      <c r="K155" s="117">
        <v>0</v>
      </c>
      <c r="L155" s="11">
        <v>0</v>
      </c>
      <c r="M155" s="125">
        <v>0</v>
      </c>
      <c r="N155" s="52">
        <v>0</v>
      </c>
      <c r="O155" s="125">
        <v>1237</v>
      </c>
      <c r="P155" s="52">
        <v>4130027.86</v>
      </c>
      <c r="Q155" s="125">
        <v>2674.96</v>
      </c>
      <c r="R155" s="52">
        <v>3797993.81</v>
      </c>
      <c r="S155" s="125">
        <v>0</v>
      </c>
      <c r="T155" s="52">
        <v>0</v>
      </c>
      <c r="U155" s="34"/>
      <c r="V155" s="8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  <c r="AH155" s="92"/>
      <c r="AI155" s="92"/>
      <c r="AJ155" s="92"/>
      <c r="AK155" s="92"/>
      <c r="AL155" s="92"/>
    </row>
    <row r="156" spans="1:38" s="93" customFormat="1" ht="24.75" customHeight="1" x14ac:dyDescent="0.25">
      <c r="A156" s="51">
        <v>130</v>
      </c>
      <c r="B156" s="12" t="s">
        <v>277</v>
      </c>
      <c r="C156" s="23">
        <f t="shared" si="15"/>
        <v>13535251.529999999</v>
      </c>
      <c r="D156" s="11">
        <v>676762.58</v>
      </c>
      <c r="E156" s="11">
        <v>0</v>
      </c>
      <c r="F156" s="11">
        <v>4765413.41</v>
      </c>
      <c r="G156" s="11">
        <v>2906633.75</v>
      </c>
      <c r="H156" s="11">
        <v>1616573.75</v>
      </c>
      <c r="I156" s="11">
        <v>1202071.01</v>
      </c>
      <c r="J156" s="11">
        <v>0</v>
      </c>
      <c r="K156" s="117">
        <v>0</v>
      </c>
      <c r="L156" s="11">
        <v>0</v>
      </c>
      <c r="M156" s="125">
        <v>0</v>
      </c>
      <c r="N156" s="52">
        <v>0</v>
      </c>
      <c r="O156" s="125">
        <v>0</v>
      </c>
      <c r="P156" s="52">
        <v>0</v>
      </c>
      <c r="Q156" s="125">
        <v>1667.66</v>
      </c>
      <c r="R156" s="52">
        <v>2367797.0299999998</v>
      </c>
      <c r="S156" s="125">
        <v>0</v>
      </c>
      <c r="T156" s="52">
        <v>0</v>
      </c>
      <c r="U156" s="34"/>
      <c r="V156" s="8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92"/>
      <c r="AI156" s="92"/>
      <c r="AJ156" s="92"/>
      <c r="AK156" s="92"/>
      <c r="AL156" s="92"/>
    </row>
    <row r="157" spans="1:38" s="93" customFormat="1" ht="24.75" customHeight="1" x14ac:dyDescent="0.25">
      <c r="A157" s="51">
        <v>131</v>
      </c>
      <c r="B157" s="12" t="s">
        <v>278</v>
      </c>
      <c r="C157" s="23">
        <f t="shared" si="15"/>
        <v>12330036.73</v>
      </c>
      <c r="D157" s="11">
        <v>616501.84</v>
      </c>
      <c r="E157" s="11">
        <v>0</v>
      </c>
      <c r="F157" s="11">
        <v>4674249.22</v>
      </c>
      <c r="G157" s="11">
        <v>2851028.74</v>
      </c>
      <c r="H157" s="11">
        <v>1585648.08</v>
      </c>
      <c r="I157" s="11">
        <v>0</v>
      </c>
      <c r="J157" s="11">
        <v>0</v>
      </c>
      <c r="K157" s="117">
        <v>0</v>
      </c>
      <c r="L157" s="11">
        <v>0</v>
      </c>
      <c r="M157" s="125">
        <v>0</v>
      </c>
      <c r="N157" s="52">
        <v>0</v>
      </c>
      <c r="O157" s="125">
        <v>0</v>
      </c>
      <c r="P157" s="52">
        <v>0</v>
      </c>
      <c r="Q157" s="125">
        <v>1833.04</v>
      </c>
      <c r="R157" s="52">
        <v>2602608.85</v>
      </c>
      <c r="S157" s="125">
        <v>0</v>
      </c>
      <c r="T157" s="52">
        <v>0</v>
      </c>
      <c r="U157" s="34"/>
      <c r="V157" s="8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  <c r="AH157" s="92"/>
      <c r="AI157" s="92"/>
      <c r="AJ157" s="92"/>
      <c r="AK157" s="92"/>
      <c r="AL157" s="92"/>
    </row>
    <row r="158" spans="1:38" s="79" customFormat="1" ht="24.75" customHeight="1" x14ac:dyDescent="0.25">
      <c r="A158" s="51">
        <v>132</v>
      </c>
      <c r="B158" s="12" t="s">
        <v>279</v>
      </c>
      <c r="C158" s="23">
        <f t="shared" si="15"/>
        <v>26276936.030000001</v>
      </c>
      <c r="D158" s="11">
        <v>1313846.8</v>
      </c>
      <c r="E158" s="11">
        <v>0</v>
      </c>
      <c r="F158" s="11">
        <v>7625328.5099999998</v>
      </c>
      <c r="G158" s="11">
        <v>4651020.87</v>
      </c>
      <c r="H158" s="11">
        <v>2586744.29</v>
      </c>
      <c r="I158" s="11">
        <v>1923481.87</v>
      </c>
      <c r="J158" s="11">
        <v>0</v>
      </c>
      <c r="K158" s="117">
        <v>0</v>
      </c>
      <c r="L158" s="11">
        <v>0</v>
      </c>
      <c r="M158" s="125">
        <v>0</v>
      </c>
      <c r="N158" s="52">
        <v>0</v>
      </c>
      <c r="O158" s="125">
        <v>1251.5999999999999</v>
      </c>
      <c r="P158" s="52">
        <v>4143878.45</v>
      </c>
      <c r="Q158" s="125">
        <v>2840.22</v>
      </c>
      <c r="R158" s="52">
        <v>4032635.24</v>
      </c>
      <c r="S158" s="125">
        <v>0</v>
      </c>
      <c r="T158" s="52">
        <v>0</v>
      </c>
      <c r="U158" s="34"/>
      <c r="V158" s="78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</row>
    <row r="159" spans="1:38" s="79" customFormat="1" ht="24.75" customHeight="1" x14ac:dyDescent="0.25">
      <c r="A159" s="51">
        <v>133</v>
      </c>
      <c r="B159" s="12" t="s">
        <v>81</v>
      </c>
      <c r="C159" s="23">
        <f t="shared" si="15"/>
        <v>23575401.390000001</v>
      </c>
      <c r="D159" s="11">
        <f>1058512.26+15270.38</f>
        <v>1073782.6399999999</v>
      </c>
      <c r="E159" s="112">
        <v>2389885.73</v>
      </c>
      <c r="F159" s="11">
        <v>0</v>
      </c>
      <c r="G159" s="11">
        <v>0</v>
      </c>
      <c r="H159" s="11">
        <v>0</v>
      </c>
      <c r="I159" s="11">
        <v>1916446.33</v>
      </c>
      <c r="J159" s="11">
        <v>0</v>
      </c>
      <c r="K159" s="117">
        <v>0</v>
      </c>
      <c r="L159" s="11">
        <v>0</v>
      </c>
      <c r="M159" s="125">
        <v>0</v>
      </c>
      <c r="N159" s="52">
        <v>0</v>
      </c>
      <c r="O159" s="125">
        <v>0</v>
      </c>
      <c r="P159" s="52">
        <v>0</v>
      </c>
      <c r="Q159" s="125">
        <v>4092</v>
      </c>
      <c r="R159" s="52">
        <v>18195286.690000001</v>
      </c>
      <c r="S159" s="125">
        <v>0</v>
      </c>
      <c r="T159" s="52">
        <v>0</v>
      </c>
      <c r="U159" s="34"/>
      <c r="V159" s="78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</row>
    <row r="160" spans="1:38" s="79" customFormat="1" ht="24.75" customHeight="1" x14ac:dyDescent="0.25">
      <c r="A160" s="51">
        <v>134</v>
      </c>
      <c r="B160" s="12" t="s">
        <v>309</v>
      </c>
      <c r="C160" s="23">
        <f t="shared" ref="C160:C190" si="16">ROUND(SUM(D160+E160+F160+G160+H160+I160+J160+L160+N160+P160+R160+T160),2)</f>
        <v>5773240.5599999996</v>
      </c>
      <c r="D160" s="11">
        <v>288662.03000000003</v>
      </c>
      <c r="E160" s="11">
        <v>357466.26</v>
      </c>
      <c r="F160" s="11">
        <v>1803696.31</v>
      </c>
      <c r="G160" s="11">
        <v>0</v>
      </c>
      <c r="H160" s="11">
        <v>0</v>
      </c>
      <c r="I160" s="11">
        <v>453040.51</v>
      </c>
      <c r="J160" s="11">
        <v>0</v>
      </c>
      <c r="K160" s="117">
        <v>0</v>
      </c>
      <c r="L160" s="11">
        <v>0</v>
      </c>
      <c r="M160" s="125">
        <v>0</v>
      </c>
      <c r="N160" s="52">
        <v>0</v>
      </c>
      <c r="O160" s="125">
        <v>213.5</v>
      </c>
      <c r="P160" s="52">
        <v>818725.33</v>
      </c>
      <c r="Q160" s="125">
        <v>791</v>
      </c>
      <c r="R160" s="52">
        <v>2051650.12</v>
      </c>
      <c r="S160" s="125">
        <v>0</v>
      </c>
      <c r="T160" s="52">
        <v>0</v>
      </c>
      <c r="U160" s="34"/>
      <c r="V160" s="78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</row>
    <row r="161" spans="1:38" s="93" customFormat="1" ht="24.75" customHeight="1" x14ac:dyDescent="0.25">
      <c r="A161" s="51">
        <v>135</v>
      </c>
      <c r="B161" s="12" t="s">
        <v>87</v>
      </c>
      <c r="C161" s="23">
        <f t="shared" si="16"/>
        <v>22930794.879999999</v>
      </c>
      <c r="D161" s="11">
        <v>1146539.74</v>
      </c>
      <c r="E161" s="11">
        <v>1239157.17</v>
      </c>
      <c r="F161" s="11">
        <v>7221621.1100000003</v>
      </c>
      <c r="G161" s="11">
        <v>2973311.5</v>
      </c>
      <c r="H161" s="11">
        <v>1503654.94</v>
      </c>
      <c r="I161" s="11">
        <v>1428941.75</v>
      </c>
      <c r="J161" s="11">
        <v>0</v>
      </c>
      <c r="K161" s="13">
        <v>0</v>
      </c>
      <c r="L161" s="11">
        <v>0</v>
      </c>
      <c r="M161" s="125">
        <v>884.8</v>
      </c>
      <c r="N161" s="11">
        <v>1259448</v>
      </c>
      <c r="O161" s="125">
        <v>622.6</v>
      </c>
      <c r="P161" s="11">
        <v>2665067.59</v>
      </c>
      <c r="Q161" s="125">
        <v>2938.69</v>
      </c>
      <c r="R161" s="11">
        <v>3493053.08</v>
      </c>
      <c r="S161" s="125">
        <v>0</v>
      </c>
      <c r="T161" s="11">
        <v>0</v>
      </c>
      <c r="U161" s="34"/>
      <c r="V161" s="8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</row>
    <row r="162" spans="1:38" s="93" customFormat="1" ht="24.75" customHeight="1" x14ac:dyDescent="0.25">
      <c r="A162" s="51">
        <v>136</v>
      </c>
      <c r="B162" s="12" t="s">
        <v>88</v>
      </c>
      <c r="C162" s="23">
        <f t="shared" si="16"/>
        <v>22720012.93</v>
      </c>
      <c r="D162" s="11">
        <v>1136000.6499999999</v>
      </c>
      <c r="E162" s="11">
        <v>1244732.45</v>
      </c>
      <c r="F162" s="11">
        <v>7254112.9800000004</v>
      </c>
      <c r="G162" s="11">
        <v>2986689.17</v>
      </c>
      <c r="H162" s="11">
        <v>1510420.26</v>
      </c>
      <c r="I162" s="11">
        <v>1435370.91</v>
      </c>
      <c r="J162" s="11">
        <v>0</v>
      </c>
      <c r="K162" s="13">
        <v>0</v>
      </c>
      <c r="L162" s="11">
        <v>0</v>
      </c>
      <c r="M162" s="125">
        <v>879.4</v>
      </c>
      <c r="N162" s="11">
        <v>982575.03</v>
      </c>
      <c r="O162" s="125">
        <v>622.6</v>
      </c>
      <c r="P162" s="11">
        <v>2677058.4</v>
      </c>
      <c r="Q162" s="125">
        <v>2938.69</v>
      </c>
      <c r="R162" s="11">
        <v>3493053.08</v>
      </c>
      <c r="S162" s="125">
        <v>0</v>
      </c>
      <c r="T162" s="11">
        <v>0</v>
      </c>
      <c r="U162" s="34"/>
      <c r="V162" s="8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</row>
    <row r="163" spans="1:38" s="93" customFormat="1" ht="24.75" customHeight="1" x14ac:dyDescent="0.25">
      <c r="A163" s="51">
        <v>137</v>
      </c>
      <c r="B163" s="12" t="s">
        <v>310</v>
      </c>
      <c r="C163" s="23">
        <f t="shared" si="16"/>
        <v>4746622.49</v>
      </c>
      <c r="D163" s="11">
        <v>237331.12</v>
      </c>
      <c r="E163" s="11">
        <v>0</v>
      </c>
      <c r="F163" s="11">
        <v>0</v>
      </c>
      <c r="G163" s="11">
        <v>2897691.18</v>
      </c>
      <c r="H163" s="11">
        <v>1611600.19</v>
      </c>
      <c r="I163" s="11">
        <v>0</v>
      </c>
      <c r="J163" s="11">
        <v>0</v>
      </c>
      <c r="K163" s="117">
        <v>0</v>
      </c>
      <c r="L163" s="11">
        <v>0</v>
      </c>
      <c r="M163" s="125">
        <v>0</v>
      </c>
      <c r="N163" s="52">
        <v>0</v>
      </c>
      <c r="O163" s="125">
        <v>0</v>
      </c>
      <c r="P163" s="52">
        <v>0</v>
      </c>
      <c r="Q163" s="125">
        <v>0</v>
      </c>
      <c r="R163" s="52">
        <v>0</v>
      </c>
      <c r="S163" s="125">
        <v>0</v>
      </c>
      <c r="T163" s="52">
        <v>0</v>
      </c>
      <c r="U163" s="36"/>
      <c r="V163" s="82"/>
      <c r="W163" s="92"/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</row>
    <row r="164" spans="1:38" s="93" customFormat="1" ht="24.75" customHeight="1" x14ac:dyDescent="0.25">
      <c r="A164" s="51">
        <v>138</v>
      </c>
      <c r="B164" s="12" t="s">
        <v>280</v>
      </c>
      <c r="C164" s="23">
        <f t="shared" si="16"/>
        <v>2443605.6</v>
      </c>
      <c r="D164" s="11">
        <v>122180.28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7">
        <v>0</v>
      </c>
      <c r="L164" s="11">
        <v>0</v>
      </c>
      <c r="M164" s="125">
        <v>0</v>
      </c>
      <c r="N164" s="52">
        <v>0</v>
      </c>
      <c r="O164" s="125">
        <v>0</v>
      </c>
      <c r="P164" s="52">
        <v>0</v>
      </c>
      <c r="Q164" s="125">
        <v>1635</v>
      </c>
      <c r="R164" s="52">
        <v>2321425.3199999998</v>
      </c>
      <c r="S164" s="125">
        <v>0</v>
      </c>
      <c r="T164" s="52">
        <v>0</v>
      </c>
      <c r="U164" s="34"/>
      <c r="V164" s="8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  <c r="AG164" s="92"/>
      <c r="AH164" s="92"/>
      <c r="AI164" s="92"/>
      <c r="AJ164" s="92"/>
      <c r="AK164" s="92"/>
      <c r="AL164" s="92"/>
    </row>
    <row r="165" spans="1:38" s="79" customFormat="1" ht="24.75" customHeight="1" x14ac:dyDescent="0.25">
      <c r="A165" s="51">
        <v>139</v>
      </c>
      <c r="B165" s="12" t="s">
        <v>281</v>
      </c>
      <c r="C165" s="23">
        <f t="shared" si="16"/>
        <v>9236762.3100000005</v>
      </c>
      <c r="D165" s="11">
        <v>461838.12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3">
        <v>0</v>
      </c>
      <c r="L165" s="11">
        <v>0</v>
      </c>
      <c r="M165" s="125">
        <v>729.2</v>
      </c>
      <c r="N165" s="11">
        <v>3843364.24</v>
      </c>
      <c r="O165" s="125">
        <v>0</v>
      </c>
      <c r="P165" s="11">
        <v>0</v>
      </c>
      <c r="Q165" s="125">
        <v>1901.33</v>
      </c>
      <c r="R165" s="11">
        <v>4931559.95</v>
      </c>
      <c r="S165" s="125">
        <v>0</v>
      </c>
      <c r="T165" s="11">
        <v>0</v>
      </c>
      <c r="U165" s="34"/>
      <c r="V165" s="78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</row>
    <row r="166" spans="1:38" s="93" customFormat="1" ht="24.75" customHeight="1" x14ac:dyDescent="0.25">
      <c r="A166" s="51">
        <v>140</v>
      </c>
      <c r="B166" s="12" t="s">
        <v>311</v>
      </c>
      <c r="C166" s="23">
        <f t="shared" si="16"/>
        <v>4813617.1399999997</v>
      </c>
      <c r="D166" s="11">
        <v>240680.86</v>
      </c>
      <c r="E166" s="11">
        <v>0</v>
      </c>
      <c r="F166" s="11">
        <v>0</v>
      </c>
      <c r="G166" s="11">
        <v>2938589.69</v>
      </c>
      <c r="H166" s="11">
        <v>1634346.59</v>
      </c>
      <c r="I166" s="11">
        <v>0</v>
      </c>
      <c r="J166" s="11">
        <v>0</v>
      </c>
      <c r="K166" s="117">
        <v>0</v>
      </c>
      <c r="L166" s="11">
        <v>0</v>
      </c>
      <c r="M166" s="125">
        <v>0</v>
      </c>
      <c r="N166" s="52">
        <v>0</v>
      </c>
      <c r="O166" s="125">
        <v>0</v>
      </c>
      <c r="P166" s="52">
        <v>0</v>
      </c>
      <c r="Q166" s="125">
        <v>0</v>
      </c>
      <c r="R166" s="52">
        <v>0</v>
      </c>
      <c r="S166" s="125">
        <v>0</v>
      </c>
      <c r="T166" s="52">
        <v>0</v>
      </c>
      <c r="U166" s="36"/>
      <c r="V166" s="8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</row>
    <row r="167" spans="1:38" s="93" customFormat="1" ht="24.75" customHeight="1" x14ac:dyDescent="0.25">
      <c r="A167" s="51">
        <v>141</v>
      </c>
      <c r="B167" s="12" t="s">
        <v>312</v>
      </c>
      <c r="C167" s="23">
        <f t="shared" si="16"/>
        <v>3147949.64</v>
      </c>
      <c r="D167" s="11">
        <v>157397.48000000001</v>
      </c>
      <c r="E167" s="11">
        <v>311402.21000000002</v>
      </c>
      <c r="F167" s="11">
        <v>1571267.23</v>
      </c>
      <c r="G167" s="11">
        <v>0</v>
      </c>
      <c r="H167" s="11">
        <v>0</v>
      </c>
      <c r="I167" s="11">
        <v>394660.51</v>
      </c>
      <c r="J167" s="11">
        <v>0</v>
      </c>
      <c r="K167" s="117">
        <v>0</v>
      </c>
      <c r="L167" s="11">
        <v>0</v>
      </c>
      <c r="M167" s="125">
        <v>0</v>
      </c>
      <c r="N167" s="52">
        <v>0</v>
      </c>
      <c r="O167" s="125">
        <v>215</v>
      </c>
      <c r="P167" s="52">
        <v>713222.21</v>
      </c>
      <c r="Q167" s="125">
        <v>0</v>
      </c>
      <c r="R167" s="52">
        <v>0</v>
      </c>
      <c r="S167" s="125">
        <v>0</v>
      </c>
      <c r="T167" s="52">
        <v>0</v>
      </c>
      <c r="U167" s="36"/>
      <c r="V167" s="8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</row>
    <row r="168" spans="1:38" s="93" customFormat="1" ht="24.75" customHeight="1" x14ac:dyDescent="0.25">
      <c r="A168" s="51">
        <v>142</v>
      </c>
      <c r="B168" s="12" t="s">
        <v>313</v>
      </c>
      <c r="C168" s="23">
        <f t="shared" si="16"/>
        <v>5934089.8499999996</v>
      </c>
      <c r="D168" s="11">
        <f>232127.76+39034.4</f>
        <v>271162.16000000003</v>
      </c>
      <c r="E168" s="112">
        <v>1252500.28</v>
      </c>
      <c r="F168" s="11">
        <v>0</v>
      </c>
      <c r="G168" s="11">
        <v>2834160.75</v>
      </c>
      <c r="H168" s="11">
        <v>1576266.66</v>
      </c>
      <c r="I168" s="11">
        <v>0</v>
      </c>
      <c r="J168" s="11">
        <v>0</v>
      </c>
      <c r="K168" s="117">
        <v>0</v>
      </c>
      <c r="L168" s="11">
        <v>0</v>
      </c>
      <c r="M168" s="125">
        <v>0</v>
      </c>
      <c r="N168" s="52">
        <v>0</v>
      </c>
      <c r="O168" s="125">
        <v>0</v>
      </c>
      <c r="P168" s="52">
        <v>0</v>
      </c>
      <c r="Q168" s="125">
        <v>0</v>
      </c>
      <c r="R168" s="52">
        <v>0</v>
      </c>
      <c r="S168" s="125">
        <v>0</v>
      </c>
      <c r="T168" s="52">
        <v>0</v>
      </c>
      <c r="U168" s="36"/>
      <c r="V168" s="8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</row>
    <row r="169" spans="1:38" s="93" customFormat="1" ht="24.75" customHeight="1" x14ac:dyDescent="0.25">
      <c r="A169" s="51">
        <v>143</v>
      </c>
      <c r="B169" s="12" t="s">
        <v>282</v>
      </c>
      <c r="C169" s="23">
        <f t="shared" si="16"/>
        <v>22483869.02</v>
      </c>
      <c r="D169" s="11">
        <v>1124193.45</v>
      </c>
      <c r="E169" s="11">
        <v>0</v>
      </c>
      <c r="F169" s="11">
        <v>6399536.4699999997</v>
      </c>
      <c r="G169" s="11">
        <v>3896162.8</v>
      </c>
      <c r="H169" s="11">
        <v>2170852.39</v>
      </c>
      <c r="I169" s="11">
        <v>0</v>
      </c>
      <c r="J169" s="11">
        <v>0</v>
      </c>
      <c r="K169" s="117">
        <v>0</v>
      </c>
      <c r="L169" s="11">
        <v>0</v>
      </c>
      <c r="M169" s="125">
        <v>0</v>
      </c>
      <c r="N169" s="52">
        <v>0</v>
      </c>
      <c r="O169" s="125">
        <v>920</v>
      </c>
      <c r="P169" s="52">
        <v>2904847.43</v>
      </c>
      <c r="Q169" s="125">
        <v>2308.7399999999998</v>
      </c>
      <c r="R169" s="52">
        <v>5988276.4800000004</v>
      </c>
      <c r="S169" s="125">
        <v>0</v>
      </c>
      <c r="T169" s="52">
        <v>0</v>
      </c>
      <c r="U169" s="34"/>
      <c r="V169" s="8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</row>
    <row r="170" spans="1:38" s="79" customFormat="1" ht="24.75" customHeight="1" x14ac:dyDescent="0.25">
      <c r="A170" s="51">
        <v>144</v>
      </c>
      <c r="B170" s="12" t="s">
        <v>283</v>
      </c>
      <c r="C170" s="23">
        <f t="shared" si="16"/>
        <v>17734730.079999998</v>
      </c>
      <c r="D170" s="11">
        <v>886736.5</v>
      </c>
      <c r="E170" s="11">
        <v>0</v>
      </c>
      <c r="F170" s="11">
        <v>0</v>
      </c>
      <c r="G170" s="11">
        <v>0</v>
      </c>
      <c r="H170" s="11">
        <v>0</v>
      </c>
      <c r="I170" s="11">
        <v>1406862.32</v>
      </c>
      <c r="J170" s="11">
        <v>0</v>
      </c>
      <c r="K170" s="13">
        <v>0</v>
      </c>
      <c r="L170" s="11">
        <v>0</v>
      </c>
      <c r="M170" s="125">
        <v>1133</v>
      </c>
      <c r="N170" s="11">
        <v>4535964.93</v>
      </c>
      <c r="O170" s="125">
        <v>0</v>
      </c>
      <c r="P170" s="11">
        <v>0</v>
      </c>
      <c r="Q170" s="125">
        <v>2452.5</v>
      </c>
      <c r="R170" s="11">
        <v>10905166.33</v>
      </c>
      <c r="S170" s="125">
        <v>0</v>
      </c>
      <c r="T170" s="11">
        <v>0</v>
      </c>
      <c r="U170" s="34"/>
      <c r="V170" s="78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</row>
    <row r="171" spans="1:38" s="79" customFormat="1" ht="24.75" customHeight="1" x14ac:dyDescent="0.25">
      <c r="A171" s="51">
        <v>145</v>
      </c>
      <c r="B171" s="12" t="s">
        <v>284</v>
      </c>
      <c r="C171" s="23">
        <f t="shared" si="16"/>
        <v>13559330.800000001</v>
      </c>
      <c r="D171" s="11">
        <v>677966.54</v>
      </c>
      <c r="E171" s="11">
        <v>0</v>
      </c>
      <c r="F171" s="11">
        <v>0</v>
      </c>
      <c r="G171" s="11">
        <v>2813986.97</v>
      </c>
      <c r="H171" s="11">
        <v>1565046.67</v>
      </c>
      <c r="I171" s="11">
        <v>1163755.8899999999</v>
      </c>
      <c r="J171" s="11">
        <v>0</v>
      </c>
      <c r="K171" s="117">
        <v>0</v>
      </c>
      <c r="L171" s="11">
        <v>0</v>
      </c>
      <c r="M171" s="125">
        <v>0</v>
      </c>
      <c r="N171" s="52">
        <v>0</v>
      </c>
      <c r="O171" s="125">
        <v>0</v>
      </c>
      <c r="P171" s="52">
        <v>0</v>
      </c>
      <c r="Q171" s="125">
        <v>1833.04</v>
      </c>
      <c r="R171" s="52">
        <v>7338574.7300000004</v>
      </c>
      <c r="S171" s="125">
        <v>0</v>
      </c>
      <c r="T171" s="52">
        <v>0</v>
      </c>
      <c r="U171" s="34"/>
      <c r="V171" s="78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</row>
    <row r="172" spans="1:38" s="93" customFormat="1" ht="24.75" customHeight="1" x14ac:dyDescent="0.25">
      <c r="A172" s="51">
        <v>146</v>
      </c>
      <c r="B172" s="12" t="s">
        <v>285</v>
      </c>
      <c r="C172" s="23">
        <f t="shared" si="16"/>
        <v>25479919.760000002</v>
      </c>
      <c r="D172" s="11">
        <v>1273995.99</v>
      </c>
      <c r="E172" s="11">
        <v>0</v>
      </c>
      <c r="F172" s="11">
        <v>6995416.7699999996</v>
      </c>
      <c r="G172" s="11">
        <v>4258946.37</v>
      </c>
      <c r="H172" s="11">
        <v>2372987.0499999998</v>
      </c>
      <c r="I172" s="11">
        <v>1757062.53</v>
      </c>
      <c r="J172" s="11">
        <v>0</v>
      </c>
      <c r="K172" s="13">
        <v>0</v>
      </c>
      <c r="L172" s="11">
        <v>0</v>
      </c>
      <c r="M172" s="125">
        <v>1163.8</v>
      </c>
      <c r="N172" s="11">
        <v>5646184.4299999997</v>
      </c>
      <c r="O172" s="125">
        <v>972</v>
      </c>
      <c r="P172" s="11">
        <v>3175326.62</v>
      </c>
      <c r="Q172" s="125">
        <v>0</v>
      </c>
      <c r="R172" s="11">
        <v>0</v>
      </c>
      <c r="S172" s="125">
        <v>0</v>
      </c>
      <c r="T172" s="11">
        <v>0</v>
      </c>
      <c r="U172" s="53"/>
      <c r="V172" s="8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</row>
    <row r="173" spans="1:38" s="93" customFormat="1" ht="24.75" customHeight="1" x14ac:dyDescent="0.25">
      <c r="A173" s="51">
        <v>147</v>
      </c>
      <c r="B173" s="12" t="s">
        <v>286</v>
      </c>
      <c r="C173" s="23">
        <f t="shared" si="16"/>
        <v>20664368.84</v>
      </c>
      <c r="D173" s="11">
        <v>1033218.44</v>
      </c>
      <c r="E173" s="11">
        <v>0</v>
      </c>
      <c r="F173" s="11">
        <v>5710900.8200000003</v>
      </c>
      <c r="G173" s="11">
        <v>3476907.97</v>
      </c>
      <c r="H173" s="11">
        <v>1937253.23</v>
      </c>
      <c r="I173" s="11">
        <v>1434426.31</v>
      </c>
      <c r="J173" s="11">
        <v>0</v>
      </c>
      <c r="K173" s="13">
        <v>0</v>
      </c>
      <c r="L173" s="11">
        <v>0</v>
      </c>
      <c r="M173" s="125">
        <v>923.3</v>
      </c>
      <c r="N173" s="11">
        <v>4479396.88</v>
      </c>
      <c r="O173" s="125">
        <v>778.2</v>
      </c>
      <c r="P173" s="11">
        <v>2592265.19</v>
      </c>
      <c r="Q173" s="125">
        <v>0</v>
      </c>
      <c r="R173" s="11">
        <v>0</v>
      </c>
      <c r="S173" s="125">
        <v>0</v>
      </c>
      <c r="T173" s="11">
        <v>0</v>
      </c>
      <c r="U173" s="53"/>
      <c r="V173" s="8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</row>
    <row r="174" spans="1:38" s="93" customFormat="1" ht="24.75" customHeight="1" x14ac:dyDescent="0.25">
      <c r="A174" s="51">
        <v>148</v>
      </c>
      <c r="B174" s="12" t="s">
        <v>287</v>
      </c>
      <c r="C174" s="23">
        <f t="shared" si="16"/>
        <v>16205917.279999999</v>
      </c>
      <c r="D174" s="11">
        <v>810295.86</v>
      </c>
      <c r="E174" s="11">
        <v>0</v>
      </c>
      <c r="F174" s="11">
        <v>5610242.5599999996</v>
      </c>
      <c r="G174" s="11">
        <v>0</v>
      </c>
      <c r="H174" s="11">
        <v>0</v>
      </c>
      <c r="I174" s="11">
        <v>1409143.63</v>
      </c>
      <c r="J174" s="11">
        <v>0</v>
      </c>
      <c r="K174" s="13">
        <v>0</v>
      </c>
      <c r="L174" s="11">
        <v>0</v>
      </c>
      <c r="M174" s="125">
        <v>923.3</v>
      </c>
      <c r="N174" s="11">
        <v>4479396.88</v>
      </c>
      <c r="O174" s="125">
        <v>0</v>
      </c>
      <c r="P174" s="11">
        <v>0</v>
      </c>
      <c r="Q174" s="125">
        <v>1502.4</v>
      </c>
      <c r="R174" s="11">
        <v>3896838.35</v>
      </c>
      <c r="S174" s="125">
        <v>0</v>
      </c>
      <c r="T174" s="11">
        <v>0</v>
      </c>
      <c r="U174" s="34"/>
      <c r="V174" s="8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</row>
    <row r="175" spans="1:38" s="79" customFormat="1" ht="24.75" customHeight="1" x14ac:dyDescent="0.25">
      <c r="A175" s="51">
        <v>149</v>
      </c>
      <c r="B175" s="12" t="s">
        <v>288</v>
      </c>
      <c r="C175" s="23">
        <f t="shared" si="16"/>
        <v>25162212.18</v>
      </c>
      <c r="D175" s="11">
        <v>1258110.6100000001</v>
      </c>
      <c r="E175" s="11">
        <v>0</v>
      </c>
      <c r="F175" s="11">
        <v>5691101.9199999999</v>
      </c>
      <c r="G175" s="11">
        <v>3464854.01</v>
      </c>
      <c r="H175" s="11">
        <v>1930537.04</v>
      </c>
      <c r="I175" s="11">
        <v>1429453.34</v>
      </c>
      <c r="J175" s="11">
        <v>0</v>
      </c>
      <c r="K175" s="13">
        <v>0</v>
      </c>
      <c r="L175" s="11">
        <v>0</v>
      </c>
      <c r="M175" s="125">
        <v>923.3</v>
      </c>
      <c r="N175" s="11">
        <v>4479396.88</v>
      </c>
      <c r="O175" s="125">
        <v>778.8</v>
      </c>
      <c r="P175" s="11">
        <v>2583278.17</v>
      </c>
      <c r="Q175" s="125">
        <v>1667.66</v>
      </c>
      <c r="R175" s="11">
        <v>4325480.21</v>
      </c>
      <c r="S175" s="125">
        <v>0</v>
      </c>
      <c r="T175" s="11">
        <v>0</v>
      </c>
      <c r="U175" s="34"/>
      <c r="V175" s="78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</row>
    <row r="176" spans="1:38" s="79" customFormat="1" ht="24.75" customHeight="1" x14ac:dyDescent="0.25">
      <c r="A176" s="51">
        <v>150</v>
      </c>
      <c r="B176" s="12" t="s">
        <v>289</v>
      </c>
      <c r="C176" s="23">
        <f t="shared" si="16"/>
        <v>25671250.41</v>
      </c>
      <c r="D176" s="11">
        <v>1283562.52</v>
      </c>
      <c r="E176" s="11">
        <v>0</v>
      </c>
      <c r="F176" s="11">
        <v>5665978.9500000002</v>
      </c>
      <c r="G176" s="11">
        <v>3449558.66</v>
      </c>
      <c r="H176" s="11">
        <v>1922014.82</v>
      </c>
      <c r="I176" s="11">
        <v>1423143.13</v>
      </c>
      <c r="J176" s="11">
        <v>0</v>
      </c>
      <c r="K176" s="13">
        <v>0</v>
      </c>
      <c r="L176" s="11">
        <v>0</v>
      </c>
      <c r="M176" s="125">
        <v>948.3</v>
      </c>
      <c r="N176" s="11">
        <v>4600684.5599999996</v>
      </c>
      <c r="O176" s="125">
        <v>772.6</v>
      </c>
      <c r="P176" s="11">
        <v>2571874.4700000002</v>
      </c>
      <c r="Q176" s="125">
        <v>1833.04</v>
      </c>
      <c r="R176" s="11">
        <v>4754433.3</v>
      </c>
      <c r="S176" s="125">
        <v>0</v>
      </c>
      <c r="T176" s="11">
        <v>0</v>
      </c>
      <c r="U176" s="34"/>
      <c r="V176" s="78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</row>
    <row r="177" spans="1:39" s="93" customFormat="1" ht="24.75" customHeight="1" x14ac:dyDescent="0.25">
      <c r="A177" s="51">
        <v>151</v>
      </c>
      <c r="B177" s="12" t="s">
        <v>290</v>
      </c>
      <c r="C177" s="23">
        <f t="shared" si="16"/>
        <v>8052293.6900000004</v>
      </c>
      <c r="D177" s="11">
        <v>402614.68</v>
      </c>
      <c r="E177" s="11">
        <v>0</v>
      </c>
      <c r="F177" s="11">
        <v>1727329.13</v>
      </c>
      <c r="G177" s="11">
        <v>1051631.71</v>
      </c>
      <c r="H177" s="11">
        <v>585945.03</v>
      </c>
      <c r="I177" s="11">
        <v>433859.11</v>
      </c>
      <c r="J177" s="11">
        <v>0</v>
      </c>
      <c r="K177" s="13">
        <v>0</v>
      </c>
      <c r="L177" s="11">
        <v>0</v>
      </c>
      <c r="M177" s="125">
        <v>338.1</v>
      </c>
      <c r="N177" s="11">
        <v>1640294.69</v>
      </c>
      <c r="O177" s="125">
        <v>216.5</v>
      </c>
      <c r="P177" s="11">
        <v>784061.1</v>
      </c>
      <c r="Q177" s="125">
        <v>550</v>
      </c>
      <c r="R177" s="11">
        <v>1426558.24</v>
      </c>
      <c r="S177" s="125">
        <v>0</v>
      </c>
      <c r="T177" s="11">
        <v>0</v>
      </c>
      <c r="U177" s="34"/>
      <c r="V177" s="8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</row>
    <row r="178" spans="1:39" s="93" customFormat="1" ht="24.75" customHeight="1" x14ac:dyDescent="0.25">
      <c r="A178" s="51">
        <v>152</v>
      </c>
      <c r="B178" s="12" t="s">
        <v>291</v>
      </c>
      <c r="C178" s="23">
        <f t="shared" si="16"/>
        <v>11968718.970000001</v>
      </c>
      <c r="D178" s="11">
        <v>598435.94999999995</v>
      </c>
      <c r="E178" s="11">
        <v>0</v>
      </c>
      <c r="F178" s="11">
        <v>0</v>
      </c>
      <c r="G178" s="11">
        <v>3498382.25</v>
      </c>
      <c r="H178" s="11">
        <v>1949218.2</v>
      </c>
      <c r="I178" s="11">
        <v>1443285.69</v>
      </c>
      <c r="J178" s="11">
        <v>0</v>
      </c>
      <c r="K178" s="13">
        <v>0</v>
      </c>
      <c r="L178" s="11">
        <v>0</v>
      </c>
      <c r="M178" s="125">
        <v>923.3</v>
      </c>
      <c r="N178" s="11">
        <v>4479396.88</v>
      </c>
      <c r="O178" s="125">
        <v>0</v>
      </c>
      <c r="P178" s="11">
        <v>0</v>
      </c>
      <c r="Q178" s="125">
        <v>0</v>
      </c>
      <c r="R178" s="11">
        <v>0</v>
      </c>
      <c r="S178" s="125">
        <v>0</v>
      </c>
      <c r="T178" s="11">
        <v>0</v>
      </c>
      <c r="U178" s="34"/>
      <c r="V178" s="8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</row>
    <row r="179" spans="1:39" s="79" customFormat="1" ht="24.75" customHeight="1" x14ac:dyDescent="0.25">
      <c r="A179" s="51">
        <v>153</v>
      </c>
      <c r="B179" s="12" t="s">
        <v>292</v>
      </c>
      <c r="C179" s="23">
        <f t="shared" si="16"/>
        <v>11210914.58</v>
      </c>
      <c r="D179" s="11">
        <v>560545.73</v>
      </c>
      <c r="E179" s="11">
        <v>0</v>
      </c>
      <c r="F179" s="11">
        <v>0</v>
      </c>
      <c r="G179" s="11">
        <v>2813224.1</v>
      </c>
      <c r="H179" s="11">
        <v>1564622.39</v>
      </c>
      <c r="I179" s="11">
        <v>1163440.3999999999</v>
      </c>
      <c r="J179" s="11">
        <v>0</v>
      </c>
      <c r="K179" s="117">
        <v>0</v>
      </c>
      <c r="L179" s="11">
        <v>0</v>
      </c>
      <c r="M179" s="125">
        <v>0</v>
      </c>
      <c r="N179" s="52">
        <v>0</v>
      </c>
      <c r="O179" s="125">
        <v>765.9</v>
      </c>
      <c r="P179" s="52">
        <v>2506473.11</v>
      </c>
      <c r="Q179" s="125">
        <v>1833.04</v>
      </c>
      <c r="R179" s="52">
        <v>2602608.85</v>
      </c>
      <c r="S179" s="125">
        <v>0</v>
      </c>
      <c r="T179" s="52">
        <v>0</v>
      </c>
      <c r="U179" s="34"/>
      <c r="V179" s="78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</row>
    <row r="180" spans="1:39" s="79" customFormat="1" ht="24.75" customHeight="1" x14ac:dyDescent="0.25">
      <c r="A180" s="51">
        <v>154</v>
      </c>
      <c r="B180" s="12" t="s">
        <v>293</v>
      </c>
      <c r="C180" s="23">
        <f t="shared" si="16"/>
        <v>18883954.870000001</v>
      </c>
      <c r="D180" s="11">
        <v>944197.74</v>
      </c>
      <c r="E180" s="11">
        <v>0</v>
      </c>
      <c r="F180" s="11">
        <v>0</v>
      </c>
      <c r="G180" s="11">
        <v>3522084.99</v>
      </c>
      <c r="H180" s="11">
        <v>1962424.82</v>
      </c>
      <c r="I180" s="11">
        <v>1453064.44</v>
      </c>
      <c r="J180" s="11">
        <v>0</v>
      </c>
      <c r="K180" s="13">
        <v>0</v>
      </c>
      <c r="L180" s="11">
        <v>0</v>
      </c>
      <c r="M180" s="125">
        <v>923.3</v>
      </c>
      <c r="N180" s="11">
        <v>4479396.88</v>
      </c>
      <c r="O180" s="125">
        <v>763.1</v>
      </c>
      <c r="P180" s="11">
        <v>2625947.65</v>
      </c>
      <c r="Q180" s="125">
        <v>1502.4</v>
      </c>
      <c r="R180" s="11">
        <v>3896838.35</v>
      </c>
      <c r="S180" s="125">
        <v>0</v>
      </c>
      <c r="T180" s="11">
        <v>0</v>
      </c>
      <c r="U180" s="34"/>
      <c r="V180" s="78"/>
      <c r="W180" s="77"/>
      <c r="X180" s="77"/>
      <c r="Y180" s="77"/>
      <c r="Z180" s="77"/>
      <c r="AA180" s="77"/>
      <c r="AB180" s="77"/>
      <c r="AC180" s="77"/>
      <c r="AD180" s="77"/>
      <c r="AE180" s="77"/>
      <c r="AF180" s="77"/>
      <c r="AG180" s="77"/>
      <c r="AH180" s="77"/>
      <c r="AI180" s="77"/>
      <c r="AJ180" s="77"/>
      <c r="AK180" s="77"/>
      <c r="AL180" s="77"/>
    </row>
    <row r="181" spans="1:39" s="79" customFormat="1" ht="24.75" customHeight="1" x14ac:dyDescent="0.25">
      <c r="A181" s="51">
        <v>155</v>
      </c>
      <c r="B181" s="12" t="s">
        <v>294</v>
      </c>
      <c r="C181" s="23">
        <f t="shared" si="16"/>
        <v>2739588.26</v>
      </c>
      <c r="D181" s="11">
        <v>136979.41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7">
        <v>0</v>
      </c>
      <c r="L181" s="11">
        <v>0</v>
      </c>
      <c r="M181" s="125">
        <v>0</v>
      </c>
      <c r="N181" s="52">
        <v>0</v>
      </c>
      <c r="O181" s="125">
        <v>0</v>
      </c>
      <c r="P181" s="52">
        <v>0</v>
      </c>
      <c r="Q181" s="125">
        <v>1833.04</v>
      </c>
      <c r="R181" s="52">
        <v>2602608.85</v>
      </c>
      <c r="S181" s="125">
        <v>0</v>
      </c>
      <c r="T181" s="52">
        <v>0</v>
      </c>
      <c r="U181" s="34"/>
      <c r="V181" s="78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</row>
    <row r="182" spans="1:39" s="93" customFormat="1" ht="24.75" customHeight="1" x14ac:dyDescent="0.25">
      <c r="A182" s="51">
        <v>156</v>
      </c>
      <c r="B182" s="12" t="s">
        <v>314</v>
      </c>
      <c r="C182" s="23">
        <f t="shared" si="16"/>
        <v>11596150.07</v>
      </c>
      <c r="D182" s="11">
        <v>579807.5</v>
      </c>
      <c r="E182" s="11">
        <v>1139368.05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3">
        <v>0</v>
      </c>
      <c r="L182" s="11">
        <v>0</v>
      </c>
      <c r="M182" s="125">
        <v>923.3</v>
      </c>
      <c r="N182" s="11">
        <v>4479396.88</v>
      </c>
      <c r="O182" s="125">
        <v>0</v>
      </c>
      <c r="P182" s="11">
        <v>0</v>
      </c>
      <c r="Q182" s="125">
        <v>2081</v>
      </c>
      <c r="R182" s="11">
        <v>5397577.6399999997</v>
      </c>
      <c r="S182" s="125">
        <v>0</v>
      </c>
      <c r="T182" s="11">
        <v>0</v>
      </c>
      <c r="U182" s="34"/>
      <c r="V182" s="8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</row>
    <row r="183" spans="1:39" s="93" customFormat="1" ht="24.75" customHeight="1" x14ac:dyDescent="0.25">
      <c r="A183" s="51">
        <v>157</v>
      </c>
      <c r="B183" s="12" t="s">
        <v>295</v>
      </c>
      <c r="C183" s="23">
        <f t="shared" si="16"/>
        <v>1501640.25</v>
      </c>
      <c r="D183" s="11">
        <v>75082.009999999995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7">
        <v>0</v>
      </c>
      <c r="L183" s="11">
        <v>0</v>
      </c>
      <c r="M183" s="125">
        <v>0</v>
      </c>
      <c r="N183" s="52">
        <v>0</v>
      </c>
      <c r="O183" s="125">
        <v>0</v>
      </c>
      <c r="P183" s="52">
        <v>0</v>
      </c>
      <c r="Q183" s="125">
        <v>550</v>
      </c>
      <c r="R183" s="52">
        <v>1426558.24</v>
      </c>
      <c r="S183" s="125">
        <v>0</v>
      </c>
      <c r="T183" s="52">
        <v>0</v>
      </c>
      <c r="U183" s="34"/>
      <c r="V183" s="8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</row>
    <row r="184" spans="1:39" s="93" customFormat="1" ht="24.75" customHeight="1" x14ac:dyDescent="0.25">
      <c r="A184" s="51">
        <v>158</v>
      </c>
      <c r="B184" s="12" t="s">
        <v>315</v>
      </c>
      <c r="C184" s="23">
        <f t="shared" si="16"/>
        <v>3485307.66</v>
      </c>
      <c r="D184" s="11">
        <v>174265.38</v>
      </c>
      <c r="E184" s="11">
        <v>273713.44</v>
      </c>
      <c r="F184" s="11">
        <v>1381097.96</v>
      </c>
      <c r="G184" s="11">
        <v>840839.42</v>
      </c>
      <c r="H184" s="11">
        <v>468496.4</v>
      </c>
      <c r="I184" s="11">
        <v>346895.06</v>
      </c>
      <c r="J184" s="11">
        <v>0</v>
      </c>
      <c r="K184" s="117">
        <v>0</v>
      </c>
      <c r="L184" s="11">
        <v>0</v>
      </c>
      <c r="M184" s="125">
        <v>0</v>
      </c>
      <c r="N184" s="52">
        <v>0</v>
      </c>
      <c r="O184" s="125">
        <v>0</v>
      </c>
      <c r="P184" s="52">
        <v>0</v>
      </c>
      <c r="Q184" s="125">
        <v>0</v>
      </c>
      <c r="R184" s="52">
        <v>0</v>
      </c>
      <c r="S184" s="125">
        <v>0</v>
      </c>
      <c r="T184" s="52">
        <v>0</v>
      </c>
      <c r="U184" s="34"/>
      <c r="V184" s="82"/>
      <c r="W184" s="92"/>
      <c r="X184" s="92"/>
      <c r="Y184" s="92"/>
      <c r="Z184" s="92"/>
      <c r="AA184" s="92"/>
      <c r="AB184" s="92"/>
      <c r="AC184" s="92"/>
      <c r="AD184" s="92"/>
      <c r="AE184" s="92"/>
      <c r="AF184" s="92"/>
      <c r="AG184" s="92"/>
      <c r="AH184" s="92"/>
      <c r="AI184" s="92"/>
      <c r="AJ184" s="92"/>
      <c r="AK184" s="92"/>
      <c r="AL184" s="92"/>
    </row>
    <row r="185" spans="1:39" s="79" customFormat="1" ht="24.75" customHeight="1" x14ac:dyDescent="0.25">
      <c r="A185" s="51">
        <v>159</v>
      </c>
      <c r="B185" s="12" t="s">
        <v>316</v>
      </c>
      <c r="C185" s="23">
        <f t="shared" si="16"/>
        <v>4669595.22</v>
      </c>
      <c r="D185" s="11">
        <v>233479.76</v>
      </c>
      <c r="E185" s="11">
        <v>275494.02</v>
      </c>
      <c r="F185" s="11">
        <v>1390082.34</v>
      </c>
      <c r="G185" s="11">
        <v>0</v>
      </c>
      <c r="H185" s="11">
        <v>0</v>
      </c>
      <c r="I185" s="11">
        <v>349151.7</v>
      </c>
      <c r="J185" s="11">
        <v>0</v>
      </c>
      <c r="K185" s="13">
        <v>0</v>
      </c>
      <c r="L185" s="11">
        <v>0</v>
      </c>
      <c r="M185" s="125">
        <v>499.1</v>
      </c>
      <c r="N185" s="11">
        <v>2421387.4</v>
      </c>
      <c r="O185" s="125">
        <v>0</v>
      </c>
      <c r="P185" s="11">
        <v>0</v>
      </c>
      <c r="Q185" s="125">
        <v>0</v>
      </c>
      <c r="R185" s="11">
        <v>0</v>
      </c>
      <c r="S185" s="125">
        <v>0</v>
      </c>
      <c r="T185" s="11">
        <v>0</v>
      </c>
      <c r="U185" s="36"/>
      <c r="V185" s="78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</row>
    <row r="186" spans="1:39" s="93" customFormat="1" ht="24.75" customHeight="1" x14ac:dyDescent="0.25">
      <c r="A186" s="51">
        <v>160</v>
      </c>
      <c r="B186" s="12" t="s">
        <v>296</v>
      </c>
      <c r="C186" s="23">
        <f t="shared" si="16"/>
        <v>5661769.9900000002</v>
      </c>
      <c r="D186" s="11">
        <v>283088.5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7">
        <v>0</v>
      </c>
      <c r="L186" s="11">
        <v>0</v>
      </c>
      <c r="M186" s="125">
        <v>0</v>
      </c>
      <c r="N186" s="52">
        <v>0</v>
      </c>
      <c r="O186" s="125">
        <v>0</v>
      </c>
      <c r="P186" s="52">
        <v>0</v>
      </c>
      <c r="Q186" s="125">
        <v>2419.2600000000002</v>
      </c>
      <c r="R186" s="52">
        <v>5378681.4900000002</v>
      </c>
      <c r="S186" s="125">
        <v>0</v>
      </c>
      <c r="T186" s="52">
        <v>0</v>
      </c>
      <c r="U186" s="34"/>
      <c r="V186" s="82"/>
      <c r="W186" s="92"/>
      <c r="X186" s="92"/>
      <c r="Y186" s="92"/>
      <c r="Z186" s="92"/>
      <c r="AA186" s="92"/>
      <c r="AB186" s="92"/>
      <c r="AC186" s="92"/>
      <c r="AD186" s="92"/>
      <c r="AE186" s="92"/>
      <c r="AF186" s="92"/>
      <c r="AG186" s="92"/>
      <c r="AH186" s="92"/>
      <c r="AI186" s="92"/>
      <c r="AJ186" s="92"/>
      <c r="AK186" s="92"/>
      <c r="AL186" s="92"/>
    </row>
    <row r="187" spans="1:39" s="93" customFormat="1" ht="24.75" customHeight="1" x14ac:dyDescent="0.25">
      <c r="A187" s="51">
        <v>161</v>
      </c>
      <c r="B187" s="12" t="s">
        <v>297</v>
      </c>
      <c r="C187" s="23">
        <f t="shared" si="16"/>
        <v>20793401.420000002</v>
      </c>
      <c r="D187" s="11">
        <v>1039670.07</v>
      </c>
      <c r="E187" s="11">
        <v>0</v>
      </c>
      <c r="F187" s="11">
        <v>6546867.2800000003</v>
      </c>
      <c r="G187" s="11">
        <v>3993220.26</v>
      </c>
      <c r="H187" s="11">
        <v>2220897.31</v>
      </c>
      <c r="I187" s="11">
        <v>0</v>
      </c>
      <c r="J187" s="11">
        <v>0</v>
      </c>
      <c r="K187" s="117">
        <v>0</v>
      </c>
      <c r="L187" s="11">
        <v>0</v>
      </c>
      <c r="M187" s="125">
        <v>0</v>
      </c>
      <c r="N187" s="52">
        <v>0</v>
      </c>
      <c r="O187" s="125">
        <v>960</v>
      </c>
      <c r="P187" s="52">
        <v>3557803.73</v>
      </c>
      <c r="Q187" s="125">
        <v>2419.2600000000002</v>
      </c>
      <c r="R187" s="52">
        <v>3434942.77</v>
      </c>
      <c r="S187" s="125">
        <v>0</v>
      </c>
      <c r="T187" s="52">
        <v>0</v>
      </c>
      <c r="U187" s="34"/>
      <c r="V187" s="8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</row>
    <row r="188" spans="1:39" s="93" customFormat="1" ht="24.75" customHeight="1" x14ac:dyDescent="0.25">
      <c r="A188" s="51">
        <v>162</v>
      </c>
      <c r="B188" s="12" t="s">
        <v>298</v>
      </c>
      <c r="C188" s="23">
        <f t="shared" si="16"/>
        <v>20927584.890000001</v>
      </c>
      <c r="D188" s="11">
        <v>1046379.24</v>
      </c>
      <c r="E188" s="11">
        <v>0</v>
      </c>
      <c r="F188" s="11">
        <v>6598008.1600000001</v>
      </c>
      <c r="G188" s="11">
        <v>4024413.32</v>
      </c>
      <c r="H188" s="11">
        <v>2238245.86</v>
      </c>
      <c r="I188" s="11">
        <v>0</v>
      </c>
      <c r="J188" s="11">
        <v>0</v>
      </c>
      <c r="K188" s="117">
        <v>0</v>
      </c>
      <c r="L188" s="11">
        <v>0</v>
      </c>
      <c r="M188" s="125">
        <v>0</v>
      </c>
      <c r="N188" s="52">
        <v>0</v>
      </c>
      <c r="O188" s="125">
        <v>984.8</v>
      </c>
      <c r="P188" s="52">
        <v>3585595.54</v>
      </c>
      <c r="Q188" s="125">
        <v>2419.2600000000002</v>
      </c>
      <c r="R188" s="52">
        <v>3434942.77</v>
      </c>
      <c r="S188" s="125">
        <v>0</v>
      </c>
      <c r="T188" s="52">
        <v>0</v>
      </c>
      <c r="U188" s="34"/>
      <c r="V188" s="82"/>
      <c r="W188" s="92"/>
      <c r="X188" s="92"/>
      <c r="Y188" s="92"/>
      <c r="Z188" s="92"/>
      <c r="AA188" s="92"/>
      <c r="AB188" s="92"/>
      <c r="AC188" s="92"/>
      <c r="AD188" s="92"/>
      <c r="AE188" s="92"/>
      <c r="AF188" s="92"/>
      <c r="AG188" s="92"/>
      <c r="AH188" s="92"/>
      <c r="AI188" s="92"/>
      <c r="AJ188" s="92"/>
      <c r="AK188" s="92"/>
      <c r="AL188" s="92"/>
    </row>
    <row r="189" spans="1:39" s="93" customFormat="1" ht="24.75" customHeight="1" x14ac:dyDescent="0.25">
      <c r="A189" s="51">
        <v>163</v>
      </c>
      <c r="B189" s="12" t="s">
        <v>299</v>
      </c>
      <c r="C189" s="23">
        <f t="shared" si="16"/>
        <v>20816008.420000002</v>
      </c>
      <c r="D189" s="11">
        <v>1040800.42</v>
      </c>
      <c r="E189" s="11">
        <v>0</v>
      </c>
      <c r="F189" s="11">
        <v>6555483.4100000001</v>
      </c>
      <c r="G189" s="11">
        <v>3998475.62</v>
      </c>
      <c r="H189" s="11">
        <v>2223820.16</v>
      </c>
      <c r="I189" s="11">
        <v>0</v>
      </c>
      <c r="J189" s="11">
        <v>0</v>
      </c>
      <c r="K189" s="117">
        <v>0</v>
      </c>
      <c r="L189" s="11">
        <v>0</v>
      </c>
      <c r="M189" s="125">
        <v>0</v>
      </c>
      <c r="N189" s="52">
        <v>0</v>
      </c>
      <c r="O189" s="125">
        <v>989.1</v>
      </c>
      <c r="P189" s="52">
        <v>3562486.04</v>
      </c>
      <c r="Q189" s="125">
        <v>2419.2600000000002</v>
      </c>
      <c r="R189" s="52">
        <v>3434942.77</v>
      </c>
      <c r="S189" s="125">
        <v>0</v>
      </c>
      <c r="T189" s="52">
        <v>0</v>
      </c>
      <c r="U189" s="34"/>
      <c r="V189" s="82"/>
      <c r="W189" s="92"/>
      <c r="X189" s="92"/>
      <c r="Y189" s="92"/>
      <c r="Z189" s="92"/>
      <c r="AA189" s="92"/>
      <c r="AB189" s="92"/>
      <c r="AC189" s="92"/>
      <c r="AD189" s="92"/>
      <c r="AE189" s="92"/>
      <c r="AF189" s="92"/>
      <c r="AG189" s="92"/>
      <c r="AH189" s="92"/>
      <c r="AI189" s="92"/>
      <c r="AJ189" s="92"/>
      <c r="AK189" s="92"/>
      <c r="AL189" s="92"/>
    </row>
    <row r="190" spans="1:39" s="93" customFormat="1" ht="24.75" customHeight="1" x14ac:dyDescent="0.25">
      <c r="A190" s="171" t="s">
        <v>30</v>
      </c>
      <c r="B190" s="171"/>
      <c r="C190" s="76">
        <f t="shared" si="16"/>
        <v>857700585.61000001</v>
      </c>
      <c r="D190" s="42">
        <f t="shared" ref="D190:T190" si="17">ROUND(SUM(D128:D189),2)</f>
        <v>42754499.530000001</v>
      </c>
      <c r="E190" s="42">
        <f t="shared" si="17"/>
        <v>11150637.619999999</v>
      </c>
      <c r="F190" s="42">
        <f t="shared" si="17"/>
        <v>210830906.96000001</v>
      </c>
      <c r="G190" s="42">
        <f t="shared" si="17"/>
        <v>107928011.28</v>
      </c>
      <c r="H190" s="42">
        <f t="shared" si="17"/>
        <v>59712514.229999997</v>
      </c>
      <c r="I190" s="42">
        <f t="shared" si="17"/>
        <v>49468703.329999998</v>
      </c>
      <c r="J190" s="42">
        <f t="shared" si="17"/>
        <v>0</v>
      </c>
      <c r="K190" s="42">
        <f t="shared" si="17"/>
        <v>4</v>
      </c>
      <c r="L190" s="42">
        <f t="shared" si="17"/>
        <v>7600000</v>
      </c>
      <c r="M190" s="42">
        <f t="shared" si="17"/>
        <v>19782.599999999999</v>
      </c>
      <c r="N190" s="42">
        <f t="shared" si="17"/>
        <v>88404844.909999996</v>
      </c>
      <c r="O190" s="42">
        <f t="shared" si="17"/>
        <v>25951.3</v>
      </c>
      <c r="P190" s="42">
        <f t="shared" si="17"/>
        <v>92145055.890000001</v>
      </c>
      <c r="Q190" s="42">
        <f t="shared" si="17"/>
        <v>87002.97</v>
      </c>
      <c r="R190" s="42">
        <f t="shared" si="17"/>
        <v>187705411.86000001</v>
      </c>
      <c r="S190" s="42">
        <f t="shared" si="17"/>
        <v>0</v>
      </c>
      <c r="T190" s="42">
        <f t="shared" si="17"/>
        <v>0</v>
      </c>
      <c r="U190" s="92"/>
      <c r="V190" s="82"/>
      <c r="W190" s="92"/>
      <c r="X190" s="92"/>
      <c r="Y190" s="92"/>
      <c r="Z190" s="92"/>
      <c r="AA190" s="92"/>
      <c r="AB190" s="92"/>
      <c r="AC190" s="92"/>
      <c r="AD190" s="92"/>
      <c r="AE190" s="92"/>
      <c r="AF190" s="92"/>
      <c r="AG190" s="92"/>
      <c r="AH190" s="92"/>
      <c r="AI190" s="92"/>
      <c r="AJ190" s="92"/>
      <c r="AK190" s="92"/>
      <c r="AL190" s="92"/>
    </row>
    <row r="191" spans="1:39" s="93" customFormat="1" ht="24.75" customHeight="1" x14ac:dyDescent="0.25">
      <c r="A191" s="146" t="s">
        <v>31</v>
      </c>
      <c r="B191" s="147"/>
      <c r="C191" s="148"/>
      <c r="D191" s="11"/>
      <c r="E191" s="11"/>
      <c r="F191" s="11"/>
      <c r="G191" s="11"/>
      <c r="H191" s="11"/>
      <c r="I191" s="11"/>
      <c r="J191" s="11"/>
      <c r="K191" s="67"/>
      <c r="L191" s="33"/>
      <c r="M191" s="68"/>
      <c r="N191" s="33"/>
      <c r="O191" s="68"/>
      <c r="P191" s="33"/>
      <c r="Q191" s="68"/>
      <c r="R191" s="33"/>
      <c r="S191" s="45"/>
      <c r="T191" s="33"/>
      <c r="U191" s="92"/>
      <c r="V191" s="82"/>
      <c r="W191" s="92"/>
      <c r="X191" s="92"/>
      <c r="Y191" s="92"/>
      <c r="Z191" s="92"/>
      <c r="AA191" s="92"/>
      <c r="AB191" s="92"/>
      <c r="AC191" s="92"/>
      <c r="AD191" s="92"/>
      <c r="AE191" s="92"/>
      <c r="AF191" s="92"/>
      <c r="AG191" s="92"/>
      <c r="AH191" s="92"/>
      <c r="AI191" s="92"/>
      <c r="AJ191" s="92"/>
      <c r="AK191" s="92"/>
      <c r="AL191" s="92"/>
    </row>
    <row r="192" spans="1:39" s="90" customFormat="1" ht="24.75" customHeight="1" x14ac:dyDescent="0.25">
      <c r="A192" s="51">
        <v>164</v>
      </c>
      <c r="B192" s="12" t="s">
        <v>378</v>
      </c>
      <c r="C192" s="23">
        <f>ROUND(SUM(D192+E192+F192+G192+H192+I192+J192+L192+N192+P192+R192+T192),2)</f>
        <v>33206579.469999999</v>
      </c>
      <c r="D192" s="11">
        <v>1660328.97</v>
      </c>
      <c r="E192" s="11">
        <v>2174861.9</v>
      </c>
      <c r="F192" s="11">
        <v>10700507.84</v>
      </c>
      <c r="G192" s="11">
        <v>6526707.0300000003</v>
      </c>
      <c r="H192" s="11">
        <v>3629939.03</v>
      </c>
      <c r="I192" s="11">
        <v>2699192.93</v>
      </c>
      <c r="J192" s="11">
        <v>0</v>
      </c>
      <c r="K192" s="117">
        <v>0</v>
      </c>
      <c r="L192" s="11">
        <v>0</v>
      </c>
      <c r="M192" s="125">
        <v>0</v>
      </c>
      <c r="N192" s="52">
        <v>0</v>
      </c>
      <c r="O192" s="125">
        <v>2376.5</v>
      </c>
      <c r="P192" s="52">
        <v>5815041.7699999996</v>
      </c>
      <c r="Q192" s="125">
        <v>0</v>
      </c>
      <c r="R192" s="52">
        <v>0</v>
      </c>
      <c r="S192" s="125">
        <v>0</v>
      </c>
      <c r="T192" s="52">
        <v>0</v>
      </c>
      <c r="U192" s="14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</row>
    <row r="193" spans="1:39" s="90" customFormat="1" ht="24.75" customHeight="1" x14ac:dyDescent="0.25">
      <c r="A193" s="51">
        <v>165</v>
      </c>
      <c r="B193" s="12" t="s">
        <v>76</v>
      </c>
      <c r="C193" s="23">
        <f>ROUND(SUM(D193+E193+F193+G193+H193+I193+J193+L193+N193+P193+R193+T193),2)</f>
        <v>33926508.859999999</v>
      </c>
      <c r="D193" s="11">
        <v>1696325.44</v>
      </c>
      <c r="E193" s="11">
        <v>2383549.2999999998</v>
      </c>
      <c r="F193" s="11">
        <v>13590992.449999999</v>
      </c>
      <c r="G193" s="11">
        <v>5670961.6399999997</v>
      </c>
      <c r="H193" s="11">
        <v>2872776.47</v>
      </c>
      <c r="I193" s="11">
        <v>2729259.05</v>
      </c>
      <c r="J193" s="11">
        <v>0</v>
      </c>
      <c r="K193" s="117">
        <v>0</v>
      </c>
      <c r="L193" s="11">
        <v>0</v>
      </c>
      <c r="M193" s="125">
        <v>0</v>
      </c>
      <c r="N193" s="52">
        <v>0</v>
      </c>
      <c r="O193" s="125">
        <v>2277</v>
      </c>
      <c r="P193" s="52">
        <v>4982644.51</v>
      </c>
      <c r="Q193" s="125">
        <v>0</v>
      </c>
      <c r="R193" s="52">
        <v>0</v>
      </c>
      <c r="S193" s="125">
        <v>0</v>
      </c>
      <c r="T193" s="52">
        <v>0</v>
      </c>
      <c r="U193" s="14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</row>
    <row r="194" spans="1:39" s="90" customFormat="1" ht="24.75" customHeight="1" x14ac:dyDescent="0.25">
      <c r="A194" s="51">
        <v>166</v>
      </c>
      <c r="B194" s="12" t="s">
        <v>379</v>
      </c>
      <c r="C194" s="23">
        <f>ROUND(SUM(D194+E194+F194+G194+H194+I194+J194+L194+N194+P194+R194+T194),2)</f>
        <v>2955224.53</v>
      </c>
      <c r="D194" s="11">
        <v>147761.23000000001</v>
      </c>
      <c r="E194" s="11">
        <v>0</v>
      </c>
      <c r="F194" s="11">
        <v>1765263.15</v>
      </c>
      <c r="G194" s="11">
        <v>0</v>
      </c>
      <c r="H194" s="11">
        <v>598813.02</v>
      </c>
      <c r="I194" s="11">
        <v>443387.13</v>
      </c>
      <c r="J194" s="11">
        <v>0</v>
      </c>
      <c r="K194" s="117">
        <v>0</v>
      </c>
      <c r="L194" s="11">
        <v>0</v>
      </c>
      <c r="M194" s="125">
        <v>0</v>
      </c>
      <c r="N194" s="52">
        <v>0</v>
      </c>
      <c r="O194" s="125">
        <v>0</v>
      </c>
      <c r="P194" s="52">
        <v>0</v>
      </c>
      <c r="Q194" s="125">
        <v>0</v>
      </c>
      <c r="R194" s="52">
        <v>0</v>
      </c>
      <c r="S194" s="125">
        <v>0</v>
      </c>
      <c r="T194" s="52">
        <v>0</v>
      </c>
      <c r="U194" s="14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</row>
    <row r="195" spans="1:39" s="90" customFormat="1" ht="24.75" customHeight="1" x14ac:dyDescent="0.25">
      <c r="A195" s="51">
        <v>167</v>
      </c>
      <c r="B195" s="12" t="s">
        <v>380</v>
      </c>
      <c r="C195" s="23">
        <f>ROUND(SUM(D195+E195+F195+G195+H195+I195+J195+L195+N195+P195+R195+T195),2)</f>
        <v>1710969.26</v>
      </c>
      <c r="D195" s="11">
        <v>85548.46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3">
        <v>0</v>
      </c>
      <c r="L195" s="11">
        <v>0</v>
      </c>
      <c r="M195" s="125">
        <v>406</v>
      </c>
      <c r="N195" s="11">
        <v>1625420.797</v>
      </c>
      <c r="O195" s="125">
        <v>0</v>
      </c>
      <c r="P195" s="11">
        <v>0</v>
      </c>
      <c r="Q195" s="125">
        <v>0</v>
      </c>
      <c r="R195" s="11">
        <v>0</v>
      </c>
      <c r="S195" s="125">
        <v>0</v>
      </c>
      <c r="T195" s="11">
        <v>0</v>
      </c>
      <c r="U195" s="14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</row>
    <row r="196" spans="1:39" s="105" customFormat="1" ht="24.75" customHeight="1" x14ac:dyDescent="0.25">
      <c r="A196" s="151" t="s">
        <v>32</v>
      </c>
      <c r="B196" s="151"/>
      <c r="C196" s="76">
        <f>ROUND(SUM(D196+E196+F196+G196+H196+I196+J196+L196+N196+P196+R196+T196),2)</f>
        <v>71799282.120000005</v>
      </c>
      <c r="D196" s="42">
        <f>ROUND(SUM(D192:D195),2)</f>
        <v>3589964.1</v>
      </c>
      <c r="E196" s="42">
        <f t="shared" ref="E196:T196" si="18">ROUND(SUM(E192:E195),2)</f>
        <v>4558411.2</v>
      </c>
      <c r="F196" s="42">
        <f t="shared" si="18"/>
        <v>26056763.440000001</v>
      </c>
      <c r="G196" s="42">
        <f t="shared" si="18"/>
        <v>12197668.67</v>
      </c>
      <c r="H196" s="42">
        <f t="shared" si="18"/>
        <v>7101528.5199999996</v>
      </c>
      <c r="I196" s="42">
        <f t="shared" si="18"/>
        <v>5871839.1100000003</v>
      </c>
      <c r="J196" s="42">
        <f t="shared" si="18"/>
        <v>0</v>
      </c>
      <c r="K196" s="42">
        <f t="shared" si="18"/>
        <v>0</v>
      </c>
      <c r="L196" s="42">
        <f t="shared" si="18"/>
        <v>0</v>
      </c>
      <c r="M196" s="42">
        <f t="shared" si="18"/>
        <v>406</v>
      </c>
      <c r="N196" s="42">
        <f t="shared" si="18"/>
        <v>1625420.8</v>
      </c>
      <c r="O196" s="42">
        <f t="shared" si="18"/>
        <v>4653.5</v>
      </c>
      <c r="P196" s="42">
        <f t="shared" si="18"/>
        <v>10797686.279999999</v>
      </c>
      <c r="Q196" s="42">
        <f t="shared" si="18"/>
        <v>0</v>
      </c>
      <c r="R196" s="42">
        <f t="shared" si="18"/>
        <v>0</v>
      </c>
      <c r="S196" s="42">
        <f t="shared" si="18"/>
        <v>0</v>
      </c>
      <c r="T196" s="42">
        <f t="shared" si="18"/>
        <v>0</v>
      </c>
      <c r="U196" s="104"/>
      <c r="V196" s="32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</row>
    <row r="197" spans="1:39" s="105" customFormat="1" ht="24.75" customHeight="1" x14ac:dyDescent="0.25">
      <c r="A197" s="146" t="s">
        <v>34</v>
      </c>
      <c r="B197" s="147"/>
      <c r="C197" s="148"/>
      <c r="D197" s="11"/>
      <c r="E197" s="11"/>
      <c r="F197" s="11"/>
      <c r="G197" s="11"/>
      <c r="H197" s="11"/>
      <c r="I197" s="11"/>
      <c r="J197" s="11"/>
      <c r="K197" s="66"/>
      <c r="L197" s="33"/>
      <c r="M197" s="68"/>
      <c r="N197" s="33"/>
      <c r="O197" s="68"/>
      <c r="P197" s="33"/>
      <c r="Q197" s="68"/>
      <c r="R197" s="33"/>
      <c r="S197" s="68"/>
      <c r="T197" s="33"/>
      <c r="U197" s="14"/>
      <c r="V197" s="32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</row>
    <row r="198" spans="1:39" s="90" customFormat="1" ht="24.75" customHeight="1" x14ac:dyDescent="0.25">
      <c r="A198" s="51">
        <v>168</v>
      </c>
      <c r="B198" s="12" t="s">
        <v>68</v>
      </c>
      <c r="C198" s="23">
        <f t="shared" ref="C198:C212" si="19">ROUND(SUM(D198+E198+F198+G198+H198+I198+J198+L198+N198+P198+R198+T198),2)</f>
        <v>23584037.309999999</v>
      </c>
      <c r="D198" s="11">
        <v>1179201.8700000001</v>
      </c>
      <c r="E198" s="11">
        <v>1327406.1100000001</v>
      </c>
      <c r="F198" s="11">
        <v>6709948.6799999997</v>
      </c>
      <c r="G198" s="11">
        <v>0</v>
      </c>
      <c r="H198" s="11">
        <v>0</v>
      </c>
      <c r="I198" s="11">
        <v>0</v>
      </c>
      <c r="J198" s="11">
        <v>0</v>
      </c>
      <c r="K198" s="13">
        <v>0</v>
      </c>
      <c r="L198" s="11">
        <v>0</v>
      </c>
      <c r="M198" s="125">
        <v>1110</v>
      </c>
      <c r="N198" s="11">
        <v>5596526.7599999998</v>
      </c>
      <c r="O198" s="125">
        <v>0</v>
      </c>
      <c r="P198" s="11">
        <v>0</v>
      </c>
      <c r="Q198" s="125">
        <v>3264</v>
      </c>
      <c r="R198" s="11">
        <v>8770953.8900000006</v>
      </c>
      <c r="S198" s="125">
        <v>0</v>
      </c>
      <c r="T198" s="11">
        <v>0</v>
      </c>
      <c r="U198" s="14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</row>
    <row r="199" spans="1:39" s="90" customFormat="1" ht="24.75" customHeight="1" x14ac:dyDescent="0.25">
      <c r="A199" s="51">
        <v>169</v>
      </c>
      <c r="B199" s="12" t="s">
        <v>349</v>
      </c>
      <c r="C199" s="23">
        <f t="shared" si="19"/>
        <v>8880019.1500000004</v>
      </c>
      <c r="D199" s="11">
        <v>444000.96</v>
      </c>
      <c r="E199" s="11">
        <v>0</v>
      </c>
      <c r="F199" s="11">
        <v>6741911.9699999997</v>
      </c>
      <c r="G199" s="11">
        <v>0</v>
      </c>
      <c r="H199" s="11">
        <v>0</v>
      </c>
      <c r="I199" s="11">
        <v>1694106.22</v>
      </c>
      <c r="J199" s="11">
        <v>0</v>
      </c>
      <c r="K199" s="117">
        <v>0</v>
      </c>
      <c r="L199" s="11">
        <v>0</v>
      </c>
      <c r="M199" s="125">
        <v>0</v>
      </c>
      <c r="N199" s="52">
        <v>0</v>
      </c>
      <c r="O199" s="125">
        <v>0</v>
      </c>
      <c r="P199" s="52">
        <v>0</v>
      </c>
      <c r="Q199" s="125">
        <v>0</v>
      </c>
      <c r="R199" s="52">
        <v>0</v>
      </c>
      <c r="S199" s="125">
        <v>0</v>
      </c>
      <c r="T199" s="52">
        <v>0</v>
      </c>
      <c r="U199" s="14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</row>
    <row r="200" spans="1:39" s="90" customFormat="1" ht="24.75" customHeight="1" x14ac:dyDescent="0.25">
      <c r="A200" s="51">
        <v>170</v>
      </c>
      <c r="B200" s="12" t="s">
        <v>350</v>
      </c>
      <c r="C200" s="23">
        <f t="shared" si="19"/>
        <v>12037461.560000001</v>
      </c>
      <c r="D200" s="11">
        <v>601873.07999999996</v>
      </c>
      <c r="E200" s="11">
        <v>0</v>
      </c>
      <c r="F200" s="11">
        <v>3873865.37</v>
      </c>
      <c r="G200" s="11">
        <v>0</v>
      </c>
      <c r="H200" s="11">
        <v>0</v>
      </c>
      <c r="I200" s="11">
        <v>0</v>
      </c>
      <c r="J200" s="11">
        <v>0</v>
      </c>
      <c r="K200" s="117">
        <v>0</v>
      </c>
      <c r="L200" s="11">
        <v>0</v>
      </c>
      <c r="M200" s="125">
        <v>0</v>
      </c>
      <c r="N200" s="52">
        <v>0</v>
      </c>
      <c r="O200" s="125">
        <v>0</v>
      </c>
      <c r="P200" s="52">
        <v>0</v>
      </c>
      <c r="Q200" s="125">
        <v>2814</v>
      </c>
      <c r="R200" s="52">
        <v>7561723.1100000003</v>
      </c>
      <c r="S200" s="125">
        <v>0</v>
      </c>
      <c r="T200" s="52">
        <v>0</v>
      </c>
      <c r="U200" s="14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</row>
    <row r="201" spans="1:39" s="90" customFormat="1" ht="24.75" customHeight="1" x14ac:dyDescent="0.25">
      <c r="A201" s="51">
        <v>171</v>
      </c>
      <c r="B201" s="12" t="s">
        <v>351</v>
      </c>
      <c r="C201" s="23">
        <f t="shared" si="19"/>
        <v>3911848.45</v>
      </c>
      <c r="D201" s="11">
        <v>195592.42</v>
      </c>
      <c r="E201" s="11">
        <v>0</v>
      </c>
      <c r="F201" s="11">
        <v>3716256.03</v>
      </c>
      <c r="G201" s="11">
        <v>0</v>
      </c>
      <c r="H201" s="11">
        <v>0</v>
      </c>
      <c r="I201" s="11">
        <v>0</v>
      </c>
      <c r="J201" s="11">
        <v>0</v>
      </c>
      <c r="K201" s="117">
        <v>0</v>
      </c>
      <c r="L201" s="11">
        <v>0</v>
      </c>
      <c r="M201" s="125">
        <v>0</v>
      </c>
      <c r="N201" s="52">
        <v>0</v>
      </c>
      <c r="O201" s="125">
        <v>0</v>
      </c>
      <c r="P201" s="52">
        <v>0</v>
      </c>
      <c r="Q201" s="125">
        <v>0</v>
      </c>
      <c r="R201" s="52">
        <v>0</v>
      </c>
      <c r="S201" s="125">
        <v>0</v>
      </c>
      <c r="T201" s="52">
        <v>0</v>
      </c>
      <c r="U201" s="14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</row>
    <row r="202" spans="1:39" s="90" customFormat="1" ht="24.75" customHeight="1" x14ac:dyDescent="0.25">
      <c r="A202" s="51">
        <v>172</v>
      </c>
      <c r="B202" s="12" t="s">
        <v>352</v>
      </c>
      <c r="C202" s="23">
        <f t="shared" si="19"/>
        <v>8787804.1999999993</v>
      </c>
      <c r="D202" s="11">
        <v>439390.21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7">
        <v>0</v>
      </c>
      <c r="L202" s="11">
        <v>0</v>
      </c>
      <c r="M202" s="125">
        <v>0</v>
      </c>
      <c r="N202" s="52">
        <v>0</v>
      </c>
      <c r="O202" s="125">
        <v>747</v>
      </c>
      <c r="P202" s="52">
        <v>2071162.68</v>
      </c>
      <c r="Q202" s="125">
        <v>2336</v>
      </c>
      <c r="R202" s="52">
        <v>6277251.3099999996</v>
      </c>
      <c r="S202" s="125">
        <v>0</v>
      </c>
      <c r="T202" s="52">
        <v>0</v>
      </c>
      <c r="U202" s="14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</row>
    <row r="203" spans="1:39" s="90" customFormat="1" ht="24.75" customHeight="1" x14ac:dyDescent="0.25">
      <c r="A203" s="51">
        <v>173</v>
      </c>
      <c r="B203" s="12" t="s">
        <v>353</v>
      </c>
      <c r="C203" s="23">
        <f t="shared" si="19"/>
        <v>18924908.149999999</v>
      </c>
      <c r="D203" s="11">
        <v>946245.41</v>
      </c>
      <c r="E203" s="11">
        <v>0</v>
      </c>
      <c r="F203" s="11">
        <v>5394941.75</v>
      </c>
      <c r="G203" s="11">
        <v>0</v>
      </c>
      <c r="H203" s="11">
        <v>0</v>
      </c>
      <c r="I203" s="11">
        <v>0</v>
      </c>
      <c r="J203" s="11">
        <v>0</v>
      </c>
      <c r="K203" s="13">
        <v>0</v>
      </c>
      <c r="L203" s="11">
        <v>0</v>
      </c>
      <c r="M203" s="125">
        <v>971</v>
      </c>
      <c r="N203" s="11">
        <v>4895700.4400000004</v>
      </c>
      <c r="O203" s="125">
        <v>0</v>
      </c>
      <c r="P203" s="11">
        <v>0</v>
      </c>
      <c r="Q203" s="125">
        <v>2861</v>
      </c>
      <c r="R203" s="11">
        <v>7688020.5499999998</v>
      </c>
      <c r="S203" s="125">
        <v>0</v>
      </c>
      <c r="T203" s="11">
        <v>0</v>
      </c>
      <c r="U203" s="14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</row>
    <row r="204" spans="1:39" s="90" customFormat="1" ht="24.75" customHeight="1" x14ac:dyDescent="0.25">
      <c r="A204" s="51">
        <v>174</v>
      </c>
      <c r="B204" s="12" t="s">
        <v>354</v>
      </c>
      <c r="C204" s="23">
        <f t="shared" si="19"/>
        <v>8083902.1399999997</v>
      </c>
      <c r="D204" s="11">
        <v>404195.11</v>
      </c>
      <c r="E204" s="11">
        <v>0</v>
      </c>
      <c r="F204" s="11">
        <v>0</v>
      </c>
      <c r="G204" s="11">
        <v>0</v>
      </c>
      <c r="H204" s="11">
        <v>0</v>
      </c>
      <c r="I204" s="11">
        <v>1150634.78</v>
      </c>
      <c r="J204" s="11">
        <v>0</v>
      </c>
      <c r="K204" s="13">
        <v>0</v>
      </c>
      <c r="L204" s="11">
        <v>0</v>
      </c>
      <c r="M204" s="125">
        <v>2546</v>
      </c>
      <c r="N204" s="11">
        <v>3535765.63</v>
      </c>
      <c r="O204" s="125">
        <v>0</v>
      </c>
      <c r="P204" s="11">
        <v>0</v>
      </c>
      <c r="Q204" s="125">
        <v>2031.6</v>
      </c>
      <c r="R204" s="11">
        <v>2993306.62</v>
      </c>
      <c r="S204" s="125">
        <v>0</v>
      </c>
      <c r="T204" s="11">
        <v>0</v>
      </c>
      <c r="U204" s="14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</row>
    <row r="205" spans="1:39" s="90" customFormat="1" ht="24.75" customHeight="1" x14ac:dyDescent="0.25">
      <c r="A205" s="51">
        <v>175</v>
      </c>
      <c r="B205" s="12" t="s">
        <v>355</v>
      </c>
      <c r="C205" s="23">
        <f t="shared" si="19"/>
        <v>4007577.28</v>
      </c>
      <c r="D205" s="11">
        <v>200378.86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7">
        <v>0</v>
      </c>
      <c r="L205" s="11">
        <v>0</v>
      </c>
      <c r="M205" s="125">
        <v>0</v>
      </c>
      <c r="N205" s="52">
        <v>0</v>
      </c>
      <c r="O205" s="125">
        <v>0</v>
      </c>
      <c r="P205" s="52">
        <v>0</v>
      </c>
      <c r="Q205" s="125">
        <v>2584</v>
      </c>
      <c r="R205" s="52">
        <v>3807198.42</v>
      </c>
      <c r="S205" s="125">
        <v>0</v>
      </c>
      <c r="T205" s="52">
        <v>0</v>
      </c>
      <c r="U205" s="14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</row>
    <row r="206" spans="1:39" s="90" customFormat="1" ht="24.75" customHeight="1" x14ac:dyDescent="0.25">
      <c r="A206" s="51">
        <v>176</v>
      </c>
      <c r="B206" s="12" t="s">
        <v>333</v>
      </c>
      <c r="C206" s="23">
        <f t="shared" si="19"/>
        <v>14170304.960000001</v>
      </c>
      <c r="D206" s="11">
        <v>708515.25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3">
        <v>0</v>
      </c>
      <c r="L206" s="11">
        <v>0</v>
      </c>
      <c r="M206" s="125">
        <v>1385</v>
      </c>
      <c r="N206" s="11">
        <v>5788457.9199999999</v>
      </c>
      <c r="O206" s="125">
        <v>0</v>
      </c>
      <c r="P206" s="11">
        <v>0</v>
      </c>
      <c r="Q206" s="125">
        <v>5208</v>
      </c>
      <c r="R206" s="11">
        <v>7673331.79</v>
      </c>
      <c r="S206" s="125">
        <v>0</v>
      </c>
      <c r="T206" s="11">
        <v>0</v>
      </c>
      <c r="U206" s="14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</row>
    <row r="207" spans="1:39" s="90" customFormat="1" ht="24.75" customHeight="1" x14ac:dyDescent="0.25">
      <c r="A207" s="51">
        <v>177</v>
      </c>
      <c r="B207" s="12" t="s">
        <v>343</v>
      </c>
      <c r="C207" s="23">
        <f t="shared" si="19"/>
        <v>9897655.3200000003</v>
      </c>
      <c r="D207" s="11">
        <v>494882.77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3">
        <v>0</v>
      </c>
      <c r="L207" s="11">
        <v>0</v>
      </c>
      <c r="M207" s="125">
        <v>1005</v>
      </c>
      <c r="N207" s="11">
        <v>4200288.96</v>
      </c>
      <c r="O207" s="125">
        <v>0</v>
      </c>
      <c r="P207" s="11">
        <v>0</v>
      </c>
      <c r="Q207" s="125">
        <v>3531</v>
      </c>
      <c r="R207" s="11">
        <v>5202483.59</v>
      </c>
      <c r="S207" s="125">
        <v>0</v>
      </c>
      <c r="T207" s="11">
        <v>0</v>
      </c>
      <c r="U207" s="14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</row>
    <row r="208" spans="1:39" s="90" customFormat="1" ht="24.75" customHeight="1" x14ac:dyDescent="0.25">
      <c r="A208" s="51">
        <v>178</v>
      </c>
      <c r="B208" s="12" t="s">
        <v>344</v>
      </c>
      <c r="C208" s="23">
        <f t="shared" si="19"/>
        <v>15693678.960000001</v>
      </c>
      <c r="D208" s="11">
        <v>784683.95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3">
        <v>0</v>
      </c>
      <c r="L208" s="11">
        <v>0</v>
      </c>
      <c r="M208" s="125">
        <v>1469</v>
      </c>
      <c r="N208" s="11">
        <v>7406574.5999999996</v>
      </c>
      <c r="O208" s="125">
        <v>0</v>
      </c>
      <c r="P208" s="11">
        <v>0</v>
      </c>
      <c r="Q208" s="125">
        <v>5092.5</v>
      </c>
      <c r="R208" s="11">
        <v>7502420.4100000001</v>
      </c>
      <c r="S208" s="125">
        <v>0</v>
      </c>
      <c r="T208" s="11">
        <v>0</v>
      </c>
      <c r="U208" s="14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</row>
    <row r="209" spans="1:39" s="90" customFormat="1" ht="24.75" customHeight="1" x14ac:dyDescent="0.25">
      <c r="A209" s="51">
        <v>179</v>
      </c>
      <c r="B209" s="12" t="s">
        <v>356</v>
      </c>
      <c r="C209" s="23">
        <f t="shared" si="19"/>
        <v>9031149.4000000004</v>
      </c>
      <c r="D209" s="11">
        <v>451557.47</v>
      </c>
      <c r="E209" s="11">
        <v>979591.92999999993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7">
        <v>4</v>
      </c>
      <c r="L209" s="11">
        <v>7600000</v>
      </c>
      <c r="M209" s="125">
        <v>0</v>
      </c>
      <c r="N209" s="52">
        <v>0</v>
      </c>
      <c r="O209" s="125">
        <v>0</v>
      </c>
      <c r="P209" s="52">
        <v>0</v>
      </c>
      <c r="Q209" s="125">
        <v>0</v>
      </c>
      <c r="R209" s="52">
        <v>0</v>
      </c>
      <c r="S209" s="125">
        <v>0</v>
      </c>
      <c r="T209" s="52">
        <v>0</v>
      </c>
      <c r="U209" s="14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</row>
    <row r="210" spans="1:39" s="90" customFormat="1" ht="24.75" customHeight="1" x14ac:dyDescent="0.25">
      <c r="A210" s="51">
        <v>180</v>
      </c>
      <c r="B210" s="12" t="s">
        <v>357</v>
      </c>
      <c r="C210" s="23">
        <f t="shared" si="19"/>
        <v>2002252.75</v>
      </c>
      <c r="D210" s="11">
        <v>100112.64</v>
      </c>
      <c r="E210" s="11">
        <v>210477.67</v>
      </c>
      <c r="F210" s="11">
        <v>1063950.45</v>
      </c>
      <c r="G210" s="11">
        <v>0</v>
      </c>
      <c r="H210" s="11">
        <v>360362.74</v>
      </c>
      <c r="I210" s="11">
        <v>267349.25</v>
      </c>
      <c r="J210" s="11">
        <v>0</v>
      </c>
      <c r="K210" s="117">
        <v>0</v>
      </c>
      <c r="L210" s="11">
        <v>0</v>
      </c>
      <c r="M210" s="125">
        <v>0</v>
      </c>
      <c r="N210" s="52">
        <v>0</v>
      </c>
      <c r="O210" s="125">
        <v>0</v>
      </c>
      <c r="P210" s="52">
        <v>0</v>
      </c>
      <c r="Q210" s="125">
        <v>0</v>
      </c>
      <c r="R210" s="52">
        <v>0</v>
      </c>
      <c r="S210" s="125">
        <v>0</v>
      </c>
      <c r="T210" s="52">
        <v>0</v>
      </c>
      <c r="U210" s="14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</row>
    <row r="211" spans="1:39" s="90" customFormat="1" ht="24.75" customHeight="1" x14ac:dyDescent="0.25">
      <c r="A211" s="51">
        <v>181</v>
      </c>
      <c r="B211" s="12" t="s">
        <v>358</v>
      </c>
      <c r="C211" s="23">
        <f t="shared" si="19"/>
        <v>1541674.26</v>
      </c>
      <c r="D211" s="11">
        <v>77083.710000000006</v>
      </c>
      <c r="E211" s="11">
        <v>192518.3</v>
      </c>
      <c r="F211" s="11">
        <v>950214.51</v>
      </c>
      <c r="G211" s="11">
        <v>0</v>
      </c>
      <c r="H211" s="11">
        <v>321857.74</v>
      </c>
      <c r="I211" s="11">
        <v>0</v>
      </c>
      <c r="J211" s="11">
        <v>0</v>
      </c>
      <c r="K211" s="117">
        <v>0</v>
      </c>
      <c r="L211" s="11">
        <v>0</v>
      </c>
      <c r="M211" s="125">
        <v>0</v>
      </c>
      <c r="N211" s="52">
        <v>0</v>
      </c>
      <c r="O211" s="125">
        <v>0</v>
      </c>
      <c r="P211" s="52">
        <v>0</v>
      </c>
      <c r="Q211" s="125">
        <v>0</v>
      </c>
      <c r="R211" s="52">
        <v>0</v>
      </c>
      <c r="S211" s="125">
        <v>0</v>
      </c>
      <c r="T211" s="52">
        <v>0</v>
      </c>
      <c r="U211" s="14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</row>
    <row r="212" spans="1:39" s="81" customFormat="1" ht="24.75" customHeight="1" x14ac:dyDescent="0.25">
      <c r="A212" s="172" t="s">
        <v>35</v>
      </c>
      <c r="B212" s="172"/>
      <c r="C212" s="76">
        <f t="shared" si="19"/>
        <v>140554273.88999999</v>
      </c>
      <c r="D212" s="42">
        <f>ROUND(SUM(D198:D211),2)</f>
        <v>7027713.71</v>
      </c>
      <c r="E212" s="42">
        <f t="shared" ref="E212:T212" si="20">ROUND(SUM(E198:E211),2)</f>
        <v>2709994.01</v>
      </c>
      <c r="F212" s="42">
        <f t="shared" si="20"/>
        <v>28451088.760000002</v>
      </c>
      <c r="G212" s="42">
        <f t="shared" si="20"/>
        <v>0</v>
      </c>
      <c r="H212" s="42">
        <f t="shared" si="20"/>
        <v>682220.48</v>
      </c>
      <c r="I212" s="42">
        <f t="shared" si="20"/>
        <v>3112090.25</v>
      </c>
      <c r="J212" s="42">
        <f t="shared" si="20"/>
        <v>0</v>
      </c>
      <c r="K212" s="42">
        <f t="shared" si="20"/>
        <v>4</v>
      </c>
      <c r="L212" s="42">
        <f t="shared" si="20"/>
        <v>7600000</v>
      </c>
      <c r="M212" s="42">
        <f t="shared" si="20"/>
        <v>8486</v>
      </c>
      <c r="N212" s="42">
        <f t="shared" si="20"/>
        <v>31423314.309999999</v>
      </c>
      <c r="O212" s="42">
        <f t="shared" si="20"/>
        <v>747</v>
      </c>
      <c r="P212" s="42">
        <f t="shared" si="20"/>
        <v>2071162.68</v>
      </c>
      <c r="Q212" s="42">
        <f t="shared" si="20"/>
        <v>29722.1</v>
      </c>
      <c r="R212" s="42">
        <f t="shared" si="20"/>
        <v>57476689.689999998</v>
      </c>
      <c r="S212" s="42">
        <f t="shared" si="20"/>
        <v>0</v>
      </c>
      <c r="T212" s="42">
        <f t="shared" si="20"/>
        <v>0</v>
      </c>
      <c r="U212" s="80"/>
      <c r="V212" s="78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</row>
    <row r="213" spans="1:39" s="81" customFormat="1" ht="24.75" customHeight="1" x14ac:dyDescent="0.25">
      <c r="A213" s="159" t="s">
        <v>37</v>
      </c>
      <c r="B213" s="159"/>
      <c r="C213" s="160"/>
      <c r="D213" s="11"/>
      <c r="E213" s="11"/>
      <c r="F213" s="11"/>
      <c r="G213" s="11"/>
      <c r="H213" s="11"/>
      <c r="I213" s="11"/>
      <c r="J213" s="11"/>
      <c r="K213" s="58"/>
      <c r="L213" s="33"/>
      <c r="M213" s="42"/>
      <c r="N213" s="33"/>
      <c r="O213" s="42"/>
      <c r="P213" s="33"/>
      <c r="Q213" s="42"/>
      <c r="R213" s="33"/>
      <c r="S213" s="42"/>
      <c r="T213" s="33"/>
      <c r="U213" s="80"/>
      <c r="V213" s="78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</row>
    <row r="214" spans="1:39" s="93" customFormat="1" ht="24.75" customHeight="1" x14ac:dyDescent="0.25">
      <c r="A214" s="54">
        <v>182</v>
      </c>
      <c r="B214" s="12" t="s">
        <v>317</v>
      </c>
      <c r="C214" s="23">
        <f>ROUND(SUM(D214+E214+F214+G214+H214+I214+J214+L214+N214+P214+R214+T214),2)</f>
        <v>4386032.47</v>
      </c>
      <c r="D214" s="11">
        <v>219301.62</v>
      </c>
      <c r="E214" s="11">
        <v>0</v>
      </c>
      <c r="F214" s="11">
        <v>2137356.75</v>
      </c>
      <c r="G214" s="11">
        <v>1300610.1599999999</v>
      </c>
      <c r="H214" s="11">
        <v>728763.94</v>
      </c>
      <c r="I214" s="11">
        <v>0</v>
      </c>
      <c r="J214" s="11">
        <v>0</v>
      </c>
      <c r="K214" s="117">
        <v>0</v>
      </c>
      <c r="L214" s="11">
        <v>0</v>
      </c>
      <c r="M214" s="125">
        <v>0</v>
      </c>
      <c r="N214" s="52">
        <v>0</v>
      </c>
      <c r="O214" s="125">
        <v>0</v>
      </c>
      <c r="P214" s="52">
        <v>0</v>
      </c>
      <c r="Q214" s="125">
        <v>0</v>
      </c>
      <c r="R214" s="52">
        <v>0</v>
      </c>
      <c r="S214" s="125">
        <v>0</v>
      </c>
      <c r="T214" s="52">
        <v>0</v>
      </c>
      <c r="U214" s="21"/>
      <c r="V214" s="82"/>
      <c r="W214" s="92"/>
      <c r="X214" s="92"/>
      <c r="Y214" s="92"/>
      <c r="Z214" s="92"/>
      <c r="AA214" s="92"/>
      <c r="AB214" s="92"/>
      <c r="AC214" s="92"/>
      <c r="AD214" s="92"/>
      <c r="AE214" s="92"/>
      <c r="AF214" s="92"/>
      <c r="AG214" s="92"/>
      <c r="AH214" s="92"/>
      <c r="AI214" s="92"/>
      <c r="AJ214" s="92"/>
      <c r="AK214" s="92"/>
      <c r="AL214" s="92"/>
    </row>
    <row r="215" spans="1:39" s="93" customFormat="1" ht="24.75" customHeight="1" x14ac:dyDescent="0.25">
      <c r="A215" s="54">
        <v>183</v>
      </c>
      <c r="B215" s="12" t="s">
        <v>318</v>
      </c>
      <c r="C215" s="23">
        <f>ROUND(SUM(D215+E215+F215+G215+H215+I215+J215+L215+N215+P215+R215+T215),2)</f>
        <v>24076134.739999998</v>
      </c>
      <c r="D215" s="11">
        <v>1203806.74</v>
      </c>
      <c r="E215" s="11">
        <v>0</v>
      </c>
      <c r="F215" s="11">
        <v>8689509.0899999999</v>
      </c>
      <c r="G215" s="11">
        <v>5287682.4800000004</v>
      </c>
      <c r="H215" s="11">
        <v>2962818.87</v>
      </c>
      <c r="I215" s="11">
        <v>0</v>
      </c>
      <c r="J215" s="11">
        <v>0</v>
      </c>
      <c r="K215" s="13">
        <v>0</v>
      </c>
      <c r="L215" s="11">
        <v>0</v>
      </c>
      <c r="M215" s="125">
        <v>1378</v>
      </c>
      <c r="N215" s="11">
        <v>5932317.5600000005</v>
      </c>
      <c r="O215" s="125">
        <v>0</v>
      </c>
      <c r="P215" s="11">
        <v>0</v>
      </c>
      <c r="Q215" s="125">
        <v>0</v>
      </c>
      <c r="R215" s="11">
        <v>0</v>
      </c>
      <c r="S215" s="125">
        <v>0</v>
      </c>
      <c r="T215" s="11">
        <v>0</v>
      </c>
      <c r="U215" s="21"/>
      <c r="V215" s="82"/>
      <c r="W215" s="92"/>
      <c r="X215" s="92"/>
      <c r="Y215" s="92"/>
      <c r="Z215" s="92"/>
      <c r="AA215" s="92"/>
      <c r="AB215" s="92"/>
      <c r="AC215" s="92"/>
      <c r="AD215" s="92"/>
      <c r="AE215" s="92"/>
      <c r="AF215" s="92"/>
      <c r="AG215" s="92"/>
      <c r="AH215" s="92"/>
      <c r="AI215" s="92"/>
      <c r="AJ215" s="92"/>
      <c r="AK215" s="92"/>
      <c r="AL215" s="92"/>
    </row>
    <row r="216" spans="1:39" s="84" customFormat="1" ht="24.75" customHeight="1" x14ac:dyDescent="0.25">
      <c r="A216" s="54">
        <v>184</v>
      </c>
      <c r="B216" s="12" t="s">
        <v>411</v>
      </c>
      <c r="C216" s="23">
        <f>ROUND(SUM(D216+E216+F216+G216+H216+I216+J216+L216+N216+P216+R216+T216),2)</f>
        <v>1602146.06</v>
      </c>
      <c r="D216" s="11">
        <v>80107.3</v>
      </c>
      <c r="E216" s="11">
        <v>0</v>
      </c>
      <c r="F216" s="11">
        <v>839278.90504999994</v>
      </c>
      <c r="G216" s="11">
        <v>350249.15495000005</v>
      </c>
      <c r="H216" s="11">
        <v>141343.51274999999</v>
      </c>
      <c r="I216" s="11">
        <v>191167.18805</v>
      </c>
      <c r="J216" s="11">
        <v>0</v>
      </c>
      <c r="K216" s="117">
        <v>0</v>
      </c>
      <c r="L216" s="11">
        <v>0</v>
      </c>
      <c r="M216" s="125">
        <v>0</v>
      </c>
      <c r="N216" s="52">
        <v>0</v>
      </c>
      <c r="O216" s="125">
        <v>0</v>
      </c>
      <c r="P216" s="52">
        <v>0</v>
      </c>
      <c r="Q216" s="125">
        <v>0</v>
      </c>
      <c r="R216" s="52">
        <v>0</v>
      </c>
      <c r="S216" s="125">
        <v>0</v>
      </c>
      <c r="T216" s="52">
        <v>0</v>
      </c>
      <c r="U216" s="21"/>
      <c r="V216" s="82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</row>
    <row r="217" spans="1:39" s="61" customFormat="1" ht="24.75" customHeight="1" x14ac:dyDescent="0.25">
      <c r="A217" s="161" t="s">
        <v>36</v>
      </c>
      <c r="B217" s="162"/>
      <c r="C217" s="76">
        <f>ROUND(SUM(D217+E217+F217+G217+H217+I217+J217+L217+N217+P217+R217+T217),2)</f>
        <v>30064313.27</v>
      </c>
      <c r="D217" s="42">
        <f t="shared" ref="D217:T217" si="21">ROUND(SUM(D214:D216),2)</f>
        <v>1503215.66</v>
      </c>
      <c r="E217" s="42">
        <f t="shared" si="21"/>
        <v>0</v>
      </c>
      <c r="F217" s="42">
        <f t="shared" si="21"/>
        <v>11666144.75</v>
      </c>
      <c r="G217" s="42">
        <f t="shared" si="21"/>
        <v>6938541.79</v>
      </c>
      <c r="H217" s="42">
        <f t="shared" si="21"/>
        <v>3832926.32</v>
      </c>
      <c r="I217" s="42">
        <f t="shared" si="21"/>
        <v>191167.19</v>
      </c>
      <c r="J217" s="42">
        <f t="shared" si="21"/>
        <v>0</v>
      </c>
      <c r="K217" s="42">
        <f t="shared" si="21"/>
        <v>0</v>
      </c>
      <c r="L217" s="42">
        <f t="shared" si="21"/>
        <v>0</v>
      </c>
      <c r="M217" s="42">
        <f t="shared" si="21"/>
        <v>1378</v>
      </c>
      <c r="N217" s="42">
        <f t="shared" si="21"/>
        <v>5932317.5599999996</v>
      </c>
      <c r="O217" s="42">
        <f t="shared" si="21"/>
        <v>0</v>
      </c>
      <c r="P217" s="42">
        <f t="shared" si="21"/>
        <v>0</v>
      </c>
      <c r="Q217" s="42">
        <f t="shared" si="21"/>
        <v>0</v>
      </c>
      <c r="R217" s="42">
        <f t="shared" si="21"/>
        <v>0</v>
      </c>
      <c r="S217" s="42">
        <f t="shared" si="21"/>
        <v>0</v>
      </c>
      <c r="T217" s="42">
        <f t="shared" si="21"/>
        <v>0</v>
      </c>
      <c r="U217" s="10"/>
      <c r="V217" s="26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</row>
    <row r="218" spans="1:39" s="61" customFormat="1" ht="24.75" customHeight="1" x14ac:dyDescent="0.25">
      <c r="A218" s="154" t="s">
        <v>38</v>
      </c>
      <c r="B218" s="155"/>
      <c r="C218" s="156"/>
      <c r="D218" s="11"/>
      <c r="E218" s="11"/>
      <c r="F218" s="11"/>
      <c r="G218" s="11"/>
      <c r="H218" s="11"/>
      <c r="I218" s="11"/>
      <c r="J218" s="11"/>
      <c r="K218" s="67"/>
      <c r="L218" s="33"/>
      <c r="M218" s="42"/>
      <c r="N218" s="33"/>
      <c r="O218" s="42"/>
      <c r="P218" s="33"/>
      <c r="Q218" s="42"/>
      <c r="R218" s="33"/>
      <c r="S218" s="42"/>
      <c r="T218" s="33"/>
      <c r="U218" s="10"/>
      <c r="V218" s="26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</row>
    <row r="219" spans="1:39" s="79" customFormat="1" ht="24.75" customHeight="1" x14ac:dyDescent="0.25">
      <c r="A219" s="51">
        <v>185</v>
      </c>
      <c r="B219" s="12" t="s">
        <v>73</v>
      </c>
      <c r="C219" s="23">
        <f t="shared" ref="C219:C225" si="22">ROUND(SUM(D219+E219+F219+G219+H219+I219+J219+L219+N219+P219+R219+T219),2)</f>
        <v>8360149.7999999998</v>
      </c>
      <c r="D219" s="11">
        <v>418007.49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3">
        <v>0</v>
      </c>
      <c r="L219" s="11">
        <v>0</v>
      </c>
      <c r="M219" s="125">
        <v>1983.8</v>
      </c>
      <c r="N219" s="11">
        <v>7942142.3099999996</v>
      </c>
      <c r="O219" s="125">
        <v>0</v>
      </c>
      <c r="P219" s="11">
        <v>0</v>
      </c>
      <c r="Q219" s="125">
        <v>0</v>
      </c>
      <c r="R219" s="11">
        <v>0</v>
      </c>
      <c r="S219" s="125">
        <v>0</v>
      </c>
      <c r="T219" s="11">
        <v>0</v>
      </c>
      <c r="U219" s="80"/>
      <c r="V219" s="78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</row>
    <row r="220" spans="1:39" s="79" customFormat="1" ht="24.75" customHeight="1" x14ac:dyDescent="0.25">
      <c r="A220" s="51">
        <v>186</v>
      </c>
      <c r="B220" s="12" t="s">
        <v>66</v>
      </c>
      <c r="C220" s="23">
        <f t="shared" si="22"/>
        <v>5226177.41</v>
      </c>
      <c r="D220" s="11">
        <v>261308.87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7">
        <v>0</v>
      </c>
      <c r="L220" s="11">
        <v>0</v>
      </c>
      <c r="M220" s="125">
        <v>0</v>
      </c>
      <c r="N220" s="52">
        <v>0</v>
      </c>
      <c r="O220" s="125">
        <v>0</v>
      </c>
      <c r="P220" s="52">
        <v>0</v>
      </c>
      <c r="Q220" s="125">
        <v>3496.8</v>
      </c>
      <c r="R220" s="52">
        <v>4964868.54</v>
      </c>
      <c r="S220" s="125">
        <v>0</v>
      </c>
      <c r="T220" s="52">
        <v>0</v>
      </c>
      <c r="U220" s="107"/>
      <c r="V220" s="78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</row>
    <row r="221" spans="1:39" s="81" customFormat="1" ht="24.75" customHeight="1" x14ac:dyDescent="0.25">
      <c r="A221" s="51">
        <v>187</v>
      </c>
      <c r="B221" s="12" t="s">
        <v>151</v>
      </c>
      <c r="C221" s="23">
        <f t="shared" si="22"/>
        <v>5226177.41</v>
      </c>
      <c r="D221" s="11">
        <v>261308.87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7">
        <v>0</v>
      </c>
      <c r="L221" s="11">
        <v>0</v>
      </c>
      <c r="M221" s="125">
        <v>0</v>
      </c>
      <c r="N221" s="52">
        <v>0</v>
      </c>
      <c r="O221" s="125">
        <v>0</v>
      </c>
      <c r="P221" s="52">
        <v>0</v>
      </c>
      <c r="Q221" s="125">
        <v>3496.8</v>
      </c>
      <c r="R221" s="52">
        <v>4964868.5395</v>
      </c>
      <c r="S221" s="125">
        <v>0</v>
      </c>
      <c r="T221" s="52">
        <v>0</v>
      </c>
      <c r="U221" s="107"/>
      <c r="V221" s="78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</row>
    <row r="222" spans="1:39" s="81" customFormat="1" ht="24.75" customHeight="1" x14ac:dyDescent="0.25">
      <c r="A222" s="51">
        <v>188</v>
      </c>
      <c r="B222" s="12" t="s">
        <v>91</v>
      </c>
      <c r="C222" s="23">
        <f t="shared" si="22"/>
        <v>19136289.859999999</v>
      </c>
      <c r="D222" s="11">
        <v>956814.49</v>
      </c>
      <c r="E222" s="11">
        <v>0</v>
      </c>
      <c r="F222" s="11">
        <v>10159665.17</v>
      </c>
      <c r="G222" s="11">
        <v>0</v>
      </c>
      <c r="H222" s="11">
        <v>0</v>
      </c>
      <c r="I222" s="11">
        <v>0</v>
      </c>
      <c r="J222" s="11">
        <v>0</v>
      </c>
      <c r="K222" s="13">
        <v>0</v>
      </c>
      <c r="L222" s="11">
        <v>0</v>
      </c>
      <c r="M222" s="125">
        <v>2003.2</v>
      </c>
      <c r="N222" s="11">
        <v>8019810.2000000002</v>
      </c>
      <c r="O222" s="125">
        <v>0</v>
      </c>
      <c r="P222" s="11">
        <v>0</v>
      </c>
      <c r="Q222" s="125">
        <v>0</v>
      </c>
      <c r="R222" s="11">
        <v>0</v>
      </c>
      <c r="S222" s="125">
        <v>0</v>
      </c>
      <c r="T222" s="11">
        <v>0</v>
      </c>
      <c r="U222" s="77"/>
      <c r="V222" s="78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</row>
    <row r="223" spans="1:39" s="81" customFormat="1" ht="24.75" customHeight="1" x14ac:dyDescent="0.25">
      <c r="A223" s="51">
        <v>189</v>
      </c>
      <c r="B223" s="12" t="s">
        <v>150</v>
      </c>
      <c r="C223" s="23">
        <f t="shared" si="22"/>
        <v>10718960.109999999</v>
      </c>
      <c r="D223" s="11">
        <v>535948.01</v>
      </c>
      <c r="E223" s="11">
        <v>0</v>
      </c>
      <c r="F223" s="11">
        <v>10183012.1</v>
      </c>
      <c r="G223" s="11">
        <v>0</v>
      </c>
      <c r="H223" s="11">
        <v>0</v>
      </c>
      <c r="I223" s="11">
        <v>0</v>
      </c>
      <c r="J223" s="11">
        <v>0</v>
      </c>
      <c r="K223" s="117">
        <v>0</v>
      </c>
      <c r="L223" s="11">
        <v>0</v>
      </c>
      <c r="M223" s="125">
        <v>0</v>
      </c>
      <c r="N223" s="52">
        <v>0</v>
      </c>
      <c r="O223" s="125">
        <v>0</v>
      </c>
      <c r="P223" s="52">
        <v>0</v>
      </c>
      <c r="Q223" s="125">
        <v>0</v>
      </c>
      <c r="R223" s="52">
        <v>0</v>
      </c>
      <c r="S223" s="125">
        <v>0</v>
      </c>
      <c r="T223" s="52">
        <v>0</v>
      </c>
      <c r="U223" s="77"/>
      <c r="V223" s="78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</row>
    <row r="224" spans="1:39" s="81" customFormat="1" ht="24.75" customHeight="1" x14ac:dyDescent="0.25">
      <c r="A224" s="51">
        <v>190</v>
      </c>
      <c r="B224" s="12" t="s">
        <v>61</v>
      </c>
      <c r="C224" s="23">
        <f t="shared" si="22"/>
        <v>5880508.6299999999</v>
      </c>
      <c r="D224" s="11">
        <v>294025.43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3">
        <v>0</v>
      </c>
      <c r="L224" s="11">
        <v>0</v>
      </c>
      <c r="M224" s="125">
        <v>1395.4</v>
      </c>
      <c r="N224" s="11">
        <v>5586483.2000000002</v>
      </c>
      <c r="O224" s="125">
        <v>0</v>
      </c>
      <c r="P224" s="11">
        <v>0</v>
      </c>
      <c r="Q224" s="125">
        <v>0</v>
      </c>
      <c r="R224" s="11">
        <v>0</v>
      </c>
      <c r="S224" s="125">
        <v>0</v>
      </c>
      <c r="T224" s="11">
        <v>0</v>
      </c>
      <c r="U224" s="80"/>
      <c r="V224" s="78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</row>
    <row r="225" spans="1:39" s="89" customFormat="1" ht="24.75" customHeight="1" x14ac:dyDescent="0.25">
      <c r="A225" s="163" t="s">
        <v>39</v>
      </c>
      <c r="B225" s="164"/>
      <c r="C225" s="76">
        <f t="shared" si="22"/>
        <v>54548263.219999999</v>
      </c>
      <c r="D225" s="42">
        <f>ROUND(SUM(D219:D224),2)</f>
        <v>2727413.16</v>
      </c>
      <c r="E225" s="42">
        <f t="shared" ref="E225:T225" si="23">ROUND(SUM(E219:E224),2)</f>
        <v>0</v>
      </c>
      <c r="F225" s="42">
        <f t="shared" si="23"/>
        <v>20342677.27</v>
      </c>
      <c r="G225" s="42">
        <f t="shared" si="23"/>
        <v>0</v>
      </c>
      <c r="H225" s="42">
        <f t="shared" si="23"/>
        <v>0</v>
      </c>
      <c r="I225" s="42">
        <f t="shared" si="23"/>
        <v>0</v>
      </c>
      <c r="J225" s="42">
        <f t="shared" si="23"/>
        <v>0</v>
      </c>
      <c r="K225" s="42">
        <f t="shared" si="23"/>
        <v>0</v>
      </c>
      <c r="L225" s="42">
        <f t="shared" si="23"/>
        <v>0</v>
      </c>
      <c r="M225" s="42">
        <f t="shared" si="23"/>
        <v>5382.4</v>
      </c>
      <c r="N225" s="42">
        <f t="shared" si="23"/>
        <v>21548435.710000001</v>
      </c>
      <c r="O225" s="42">
        <f t="shared" si="23"/>
        <v>0</v>
      </c>
      <c r="P225" s="42">
        <f t="shared" si="23"/>
        <v>0</v>
      </c>
      <c r="Q225" s="42">
        <f t="shared" si="23"/>
        <v>6993.6</v>
      </c>
      <c r="R225" s="42">
        <f t="shared" si="23"/>
        <v>9929737.0800000001</v>
      </c>
      <c r="S225" s="42">
        <f t="shared" si="23"/>
        <v>0</v>
      </c>
      <c r="T225" s="42">
        <f t="shared" si="23"/>
        <v>0</v>
      </c>
      <c r="U225" s="88"/>
      <c r="V225" s="26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</row>
    <row r="226" spans="1:39" s="89" customFormat="1" ht="24.75" customHeight="1" x14ac:dyDescent="0.25">
      <c r="A226" s="165" t="s">
        <v>40</v>
      </c>
      <c r="B226" s="159"/>
      <c r="C226" s="160"/>
      <c r="D226" s="11"/>
      <c r="E226" s="11"/>
      <c r="F226" s="11"/>
      <c r="G226" s="11"/>
      <c r="H226" s="11"/>
      <c r="I226" s="11"/>
      <c r="J226" s="11"/>
      <c r="K226" s="66"/>
      <c r="L226" s="33"/>
      <c r="M226" s="68"/>
      <c r="N226" s="33"/>
      <c r="O226" s="68"/>
      <c r="P226" s="33"/>
      <c r="Q226" s="68"/>
      <c r="R226" s="33"/>
      <c r="S226" s="68"/>
      <c r="T226" s="33"/>
      <c r="U226" s="88"/>
      <c r="V226" s="26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</row>
    <row r="227" spans="1:39" s="90" customFormat="1" ht="24.75" customHeight="1" x14ac:dyDescent="0.25">
      <c r="A227" s="51">
        <v>191</v>
      </c>
      <c r="B227" s="12" t="s">
        <v>432</v>
      </c>
      <c r="C227" s="23">
        <f t="shared" ref="C227:C232" si="24">ROUND(SUM(D227+E227+F227+G227+H227+I227+J227+L227+N227+P227+R227+T227),2)</f>
        <v>14272621.310000001</v>
      </c>
      <c r="D227" s="11">
        <v>713631.07</v>
      </c>
      <c r="E227" s="11">
        <v>0</v>
      </c>
      <c r="F227" s="11">
        <v>0</v>
      </c>
      <c r="G227" s="11">
        <v>0</v>
      </c>
      <c r="H227" s="11">
        <v>0</v>
      </c>
      <c r="I227" s="11">
        <v>1924550.8975</v>
      </c>
      <c r="J227" s="11">
        <v>0</v>
      </c>
      <c r="K227" s="117">
        <v>0</v>
      </c>
      <c r="L227" s="11">
        <v>0</v>
      </c>
      <c r="M227" s="125">
        <v>0</v>
      </c>
      <c r="N227" s="52">
        <v>0</v>
      </c>
      <c r="O227" s="125">
        <v>0</v>
      </c>
      <c r="P227" s="52">
        <v>0</v>
      </c>
      <c r="Q227" s="125">
        <v>2225</v>
      </c>
      <c r="R227" s="52">
        <v>11634439.34</v>
      </c>
      <c r="S227" s="125">
        <v>0</v>
      </c>
      <c r="T227" s="52">
        <v>0</v>
      </c>
      <c r="U227" s="14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</row>
    <row r="228" spans="1:39" s="90" customFormat="1" ht="24.75" customHeight="1" x14ac:dyDescent="0.25">
      <c r="A228" s="51">
        <v>192</v>
      </c>
      <c r="B228" s="12" t="s">
        <v>433</v>
      </c>
      <c r="C228" s="23">
        <f t="shared" si="24"/>
        <v>15087476.66</v>
      </c>
      <c r="D228" s="11">
        <v>754373.83</v>
      </c>
      <c r="E228" s="11">
        <v>1484599.56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3">
        <v>0</v>
      </c>
      <c r="L228" s="11">
        <v>0</v>
      </c>
      <c r="M228" s="125">
        <v>1450</v>
      </c>
      <c r="N228" s="11">
        <v>7057428.3999999994</v>
      </c>
      <c r="O228" s="125">
        <v>0</v>
      </c>
      <c r="P228" s="11">
        <v>0</v>
      </c>
      <c r="Q228" s="125">
        <v>2215</v>
      </c>
      <c r="R228" s="11">
        <v>5791074.8700000001</v>
      </c>
      <c r="S228" s="125">
        <v>0</v>
      </c>
      <c r="T228" s="11">
        <v>0</v>
      </c>
      <c r="U228" s="2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</row>
    <row r="229" spans="1:39" s="90" customFormat="1" ht="24.75" customHeight="1" x14ac:dyDescent="0.25">
      <c r="A229" s="51">
        <v>193</v>
      </c>
      <c r="B229" s="12" t="s">
        <v>434</v>
      </c>
      <c r="C229" s="23">
        <f t="shared" si="24"/>
        <v>11158653.41</v>
      </c>
      <c r="D229" s="11">
        <v>557932.67000000004</v>
      </c>
      <c r="E229" s="11">
        <v>1482491.51</v>
      </c>
      <c r="F229" s="11">
        <v>0</v>
      </c>
      <c r="G229" s="11">
        <v>4643560.88</v>
      </c>
      <c r="H229" s="11">
        <v>2585295.52</v>
      </c>
      <c r="I229" s="11">
        <v>1889372.83</v>
      </c>
      <c r="J229" s="11">
        <v>0</v>
      </c>
      <c r="K229" s="117">
        <v>0</v>
      </c>
      <c r="L229" s="11">
        <v>0</v>
      </c>
      <c r="M229" s="125">
        <v>0</v>
      </c>
      <c r="N229" s="52">
        <v>0</v>
      </c>
      <c r="O229" s="125">
        <v>0</v>
      </c>
      <c r="P229" s="52">
        <v>0</v>
      </c>
      <c r="Q229" s="125">
        <v>0</v>
      </c>
      <c r="R229" s="52">
        <v>0</v>
      </c>
      <c r="S229" s="125">
        <v>0</v>
      </c>
      <c r="T229" s="52">
        <v>0</v>
      </c>
      <c r="U229" s="14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</row>
    <row r="230" spans="1:39" s="90" customFormat="1" ht="24.75" customHeight="1" x14ac:dyDescent="0.25">
      <c r="A230" s="51">
        <v>194</v>
      </c>
      <c r="B230" s="12" t="s">
        <v>93</v>
      </c>
      <c r="C230" s="23">
        <f t="shared" si="24"/>
        <v>456064.35</v>
      </c>
      <c r="D230" s="11">
        <v>22803.22</v>
      </c>
      <c r="E230" s="11">
        <v>0</v>
      </c>
      <c r="F230" s="11">
        <v>0</v>
      </c>
      <c r="G230" s="11">
        <v>0</v>
      </c>
      <c r="H230" s="11">
        <v>0</v>
      </c>
      <c r="I230" s="11">
        <v>433261.13</v>
      </c>
      <c r="J230" s="11">
        <v>0</v>
      </c>
      <c r="K230" s="117">
        <v>0</v>
      </c>
      <c r="L230" s="11">
        <v>0</v>
      </c>
      <c r="M230" s="125">
        <v>0</v>
      </c>
      <c r="N230" s="52">
        <v>0</v>
      </c>
      <c r="O230" s="125">
        <v>0</v>
      </c>
      <c r="P230" s="52">
        <v>0</v>
      </c>
      <c r="Q230" s="125">
        <v>0</v>
      </c>
      <c r="R230" s="52">
        <v>0</v>
      </c>
      <c r="S230" s="125">
        <v>0</v>
      </c>
      <c r="T230" s="52">
        <v>0</v>
      </c>
      <c r="U230" s="39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</row>
    <row r="231" spans="1:39" s="90" customFormat="1" ht="24.75" customHeight="1" x14ac:dyDescent="0.25">
      <c r="A231" s="51">
        <v>195</v>
      </c>
      <c r="B231" s="12" t="s">
        <v>435</v>
      </c>
      <c r="C231" s="23">
        <f t="shared" si="24"/>
        <v>18391674.66</v>
      </c>
      <c r="D231" s="11">
        <v>919583.73</v>
      </c>
      <c r="E231" s="11">
        <v>1107892.96</v>
      </c>
      <c r="F231" s="11">
        <v>5656702.3399999999</v>
      </c>
      <c r="G231" s="11">
        <v>3470217.81</v>
      </c>
      <c r="H231" s="11">
        <v>1932038.54</v>
      </c>
      <c r="I231" s="11">
        <v>0</v>
      </c>
      <c r="J231" s="11">
        <v>0</v>
      </c>
      <c r="K231" s="13">
        <v>0</v>
      </c>
      <c r="L231" s="11">
        <v>0</v>
      </c>
      <c r="M231" s="125">
        <v>1090</v>
      </c>
      <c r="N231" s="11">
        <v>5305239.28</v>
      </c>
      <c r="O231" s="125">
        <v>0</v>
      </c>
      <c r="P231" s="11">
        <v>0</v>
      </c>
      <c r="Q231" s="125">
        <v>0</v>
      </c>
      <c r="R231" s="11">
        <v>0</v>
      </c>
      <c r="S231" s="125">
        <v>0</v>
      </c>
      <c r="T231" s="11">
        <v>0</v>
      </c>
      <c r="U231" s="14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</row>
    <row r="232" spans="1:39" s="96" customFormat="1" ht="24.75" customHeight="1" x14ac:dyDescent="0.25">
      <c r="A232" s="166" t="s">
        <v>41</v>
      </c>
      <c r="B232" s="167"/>
      <c r="C232" s="76">
        <f t="shared" si="24"/>
        <v>59366490.390000001</v>
      </c>
      <c r="D232" s="42">
        <f>ROUND(SUM(D227:D231),2)</f>
        <v>2968324.52</v>
      </c>
      <c r="E232" s="42">
        <f t="shared" ref="E232:T232" si="25">ROUND(SUM(E227:E231),2)</f>
        <v>4074984.03</v>
      </c>
      <c r="F232" s="42">
        <f t="shared" si="25"/>
        <v>5656702.3399999999</v>
      </c>
      <c r="G232" s="42">
        <f t="shared" si="25"/>
        <v>8113778.6900000004</v>
      </c>
      <c r="H232" s="42">
        <f t="shared" si="25"/>
        <v>4517334.0599999996</v>
      </c>
      <c r="I232" s="42">
        <f t="shared" si="25"/>
        <v>4247184.8600000003</v>
      </c>
      <c r="J232" s="42">
        <f t="shared" si="25"/>
        <v>0</v>
      </c>
      <c r="K232" s="42">
        <f t="shared" si="25"/>
        <v>0</v>
      </c>
      <c r="L232" s="42">
        <f t="shared" si="25"/>
        <v>0</v>
      </c>
      <c r="M232" s="42">
        <f t="shared" si="25"/>
        <v>2540</v>
      </c>
      <c r="N232" s="42">
        <f t="shared" si="25"/>
        <v>12362667.68</v>
      </c>
      <c r="O232" s="42">
        <f t="shared" si="25"/>
        <v>0</v>
      </c>
      <c r="P232" s="42">
        <f t="shared" si="25"/>
        <v>0</v>
      </c>
      <c r="Q232" s="42">
        <f t="shared" si="25"/>
        <v>4440</v>
      </c>
      <c r="R232" s="42">
        <f t="shared" si="25"/>
        <v>17425514.210000001</v>
      </c>
      <c r="S232" s="42">
        <f t="shared" si="25"/>
        <v>0</v>
      </c>
      <c r="T232" s="42">
        <f t="shared" si="25"/>
        <v>0</v>
      </c>
      <c r="U232" s="94"/>
      <c r="V232" s="95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</row>
    <row r="233" spans="1:39" s="96" customFormat="1" ht="24.75" customHeight="1" x14ac:dyDescent="0.25">
      <c r="A233" s="168" t="s">
        <v>42</v>
      </c>
      <c r="B233" s="169"/>
      <c r="C233" s="170"/>
      <c r="D233" s="11"/>
      <c r="E233" s="11"/>
      <c r="F233" s="11"/>
      <c r="G233" s="11"/>
      <c r="H233" s="11"/>
      <c r="I233" s="11"/>
      <c r="J233" s="11"/>
      <c r="K233" s="62"/>
      <c r="L233" s="33"/>
      <c r="M233" s="42"/>
      <c r="N233" s="33"/>
      <c r="O233" s="68"/>
      <c r="P233" s="33"/>
      <c r="Q233" s="42"/>
      <c r="R233" s="33"/>
      <c r="S233" s="68"/>
      <c r="T233" s="33"/>
      <c r="U233" s="94"/>
      <c r="V233" s="95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</row>
    <row r="234" spans="1:39" s="90" customFormat="1" ht="24.75" customHeight="1" x14ac:dyDescent="0.25">
      <c r="A234" s="51">
        <v>196</v>
      </c>
      <c r="B234" s="12" t="s">
        <v>67</v>
      </c>
      <c r="C234" s="23">
        <f t="shared" ref="C234:C239" si="26">ROUND(SUM(D234+E234+F234+G234+H234+I234+J234+L234+N234+P234+R234+T234),2)</f>
        <v>47017697.770000003</v>
      </c>
      <c r="D234" s="11">
        <v>2350884.89</v>
      </c>
      <c r="E234" s="11">
        <v>2242350.42</v>
      </c>
      <c r="F234" s="11">
        <v>13068080.09</v>
      </c>
      <c r="G234" s="11">
        <v>0</v>
      </c>
      <c r="H234" s="11">
        <v>0</v>
      </c>
      <c r="I234" s="11">
        <v>2585780.2400000002</v>
      </c>
      <c r="J234" s="11">
        <v>0</v>
      </c>
      <c r="K234" s="13">
        <v>0</v>
      </c>
      <c r="L234" s="11">
        <v>0</v>
      </c>
      <c r="M234" s="125">
        <v>2249</v>
      </c>
      <c r="N234" s="11">
        <v>11694214.140000001</v>
      </c>
      <c r="O234" s="125">
        <v>1370</v>
      </c>
      <c r="P234" s="11">
        <v>4822645.25</v>
      </c>
      <c r="Q234" s="125">
        <v>7221.8</v>
      </c>
      <c r="R234" s="11">
        <v>10253742.74</v>
      </c>
      <c r="S234" s="125">
        <v>0</v>
      </c>
      <c r="T234" s="11">
        <v>0</v>
      </c>
      <c r="U234" s="2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</row>
    <row r="235" spans="1:39" s="90" customFormat="1" ht="24.75" customHeight="1" x14ac:dyDescent="0.25">
      <c r="A235" s="51">
        <v>197</v>
      </c>
      <c r="B235" s="12" t="s">
        <v>345</v>
      </c>
      <c r="C235" s="23">
        <f t="shared" si="26"/>
        <v>10448682.720000001</v>
      </c>
      <c r="D235" s="11">
        <v>522434.14</v>
      </c>
      <c r="E235" s="11">
        <v>0</v>
      </c>
      <c r="F235" s="11">
        <v>4509014.13</v>
      </c>
      <c r="G235" s="11">
        <v>2750244.63</v>
      </c>
      <c r="H235" s="11">
        <v>1529595.29</v>
      </c>
      <c r="I235" s="11">
        <v>1137394.53</v>
      </c>
      <c r="J235" s="11">
        <v>0</v>
      </c>
      <c r="K235" s="117">
        <v>0</v>
      </c>
      <c r="L235" s="11">
        <v>0</v>
      </c>
      <c r="M235" s="125">
        <v>0</v>
      </c>
      <c r="N235" s="52">
        <v>0</v>
      </c>
      <c r="O235" s="125">
        <v>0</v>
      </c>
      <c r="P235" s="52">
        <v>0</v>
      </c>
      <c r="Q235" s="125">
        <v>0</v>
      </c>
      <c r="R235" s="52">
        <v>0</v>
      </c>
      <c r="S235" s="125">
        <v>0</v>
      </c>
      <c r="T235" s="52">
        <v>0</v>
      </c>
      <c r="U235" s="2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</row>
    <row r="236" spans="1:39" s="90" customFormat="1" ht="24.75" customHeight="1" x14ac:dyDescent="0.25">
      <c r="A236" s="51">
        <v>198</v>
      </c>
      <c r="B236" s="12" t="s">
        <v>346</v>
      </c>
      <c r="C236" s="23">
        <f t="shared" si="26"/>
        <v>1274261.93</v>
      </c>
      <c r="D236" s="11">
        <v>339875.85</v>
      </c>
      <c r="E236" s="11">
        <v>934386.08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7">
        <v>0</v>
      </c>
      <c r="L236" s="11">
        <v>0</v>
      </c>
      <c r="M236" s="125">
        <v>0</v>
      </c>
      <c r="N236" s="52">
        <v>0</v>
      </c>
      <c r="O236" s="125">
        <v>0</v>
      </c>
      <c r="P236" s="52">
        <v>0</v>
      </c>
      <c r="Q236" s="125">
        <v>0</v>
      </c>
      <c r="R236" s="52">
        <v>0</v>
      </c>
      <c r="S236" s="125">
        <v>0</v>
      </c>
      <c r="T236" s="52">
        <v>0</v>
      </c>
      <c r="U236" s="2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</row>
    <row r="237" spans="1:39" s="90" customFormat="1" ht="24.75" customHeight="1" x14ac:dyDescent="0.25">
      <c r="A237" s="51">
        <v>199</v>
      </c>
      <c r="B237" s="12" t="s">
        <v>347</v>
      </c>
      <c r="C237" s="23">
        <f t="shared" si="26"/>
        <v>1283776.24</v>
      </c>
      <c r="D237" s="11">
        <v>342413.54</v>
      </c>
      <c r="E237" s="11">
        <v>941362.7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7">
        <v>0</v>
      </c>
      <c r="L237" s="11">
        <v>0</v>
      </c>
      <c r="M237" s="125">
        <v>0</v>
      </c>
      <c r="N237" s="52">
        <v>0</v>
      </c>
      <c r="O237" s="125">
        <v>0</v>
      </c>
      <c r="P237" s="52">
        <v>0</v>
      </c>
      <c r="Q237" s="125">
        <v>0</v>
      </c>
      <c r="R237" s="52">
        <v>0</v>
      </c>
      <c r="S237" s="125">
        <v>0</v>
      </c>
      <c r="T237" s="52">
        <v>0</v>
      </c>
      <c r="U237" s="2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</row>
    <row r="238" spans="1:39" s="90" customFormat="1" ht="24.75" customHeight="1" x14ac:dyDescent="0.25">
      <c r="A238" s="51">
        <v>200</v>
      </c>
      <c r="B238" s="12" t="s">
        <v>348</v>
      </c>
      <c r="C238" s="23">
        <f t="shared" si="26"/>
        <v>15063769.73</v>
      </c>
      <c r="D238" s="11">
        <v>753188.49</v>
      </c>
      <c r="E238" s="11">
        <v>946480.75</v>
      </c>
      <c r="F238" s="11">
        <v>4656766.82</v>
      </c>
      <c r="G238" s="11">
        <v>2840365.45</v>
      </c>
      <c r="H238" s="11">
        <v>1579717.51</v>
      </c>
      <c r="I238" s="11">
        <v>1174665.01</v>
      </c>
      <c r="J238" s="11">
        <v>0</v>
      </c>
      <c r="K238" s="117">
        <v>0</v>
      </c>
      <c r="L238" s="11">
        <v>0</v>
      </c>
      <c r="M238" s="125">
        <v>0</v>
      </c>
      <c r="N238" s="52">
        <v>0</v>
      </c>
      <c r="O238" s="125">
        <v>0</v>
      </c>
      <c r="P238" s="52">
        <v>0</v>
      </c>
      <c r="Q238" s="125">
        <v>700</v>
      </c>
      <c r="R238" s="52">
        <v>3112585.6999999997</v>
      </c>
      <c r="S238" s="125">
        <v>0</v>
      </c>
      <c r="T238" s="52">
        <v>0</v>
      </c>
      <c r="U238" s="2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</row>
    <row r="239" spans="1:39" s="61" customFormat="1" ht="24.75" customHeight="1" x14ac:dyDescent="0.25">
      <c r="A239" s="161" t="s">
        <v>43</v>
      </c>
      <c r="B239" s="162"/>
      <c r="C239" s="76">
        <f t="shared" si="26"/>
        <v>75088188.390000001</v>
      </c>
      <c r="D239" s="42">
        <f t="shared" ref="D239:T239" si="27">ROUND(SUM(D234:D238),2)</f>
        <v>4308796.91</v>
      </c>
      <c r="E239" s="42">
        <f t="shared" si="27"/>
        <v>5064579.95</v>
      </c>
      <c r="F239" s="42">
        <f t="shared" si="27"/>
        <v>22233861.039999999</v>
      </c>
      <c r="G239" s="42">
        <f t="shared" si="27"/>
        <v>5590610.0800000001</v>
      </c>
      <c r="H239" s="42">
        <f t="shared" si="27"/>
        <v>3109312.8</v>
      </c>
      <c r="I239" s="42">
        <f t="shared" si="27"/>
        <v>4897839.78</v>
      </c>
      <c r="J239" s="42">
        <f t="shared" si="27"/>
        <v>0</v>
      </c>
      <c r="K239" s="42">
        <f t="shared" si="27"/>
        <v>0</v>
      </c>
      <c r="L239" s="42">
        <f t="shared" si="27"/>
        <v>0</v>
      </c>
      <c r="M239" s="42">
        <f t="shared" si="27"/>
        <v>2249</v>
      </c>
      <c r="N239" s="42">
        <f t="shared" si="27"/>
        <v>11694214.140000001</v>
      </c>
      <c r="O239" s="42">
        <f t="shared" si="27"/>
        <v>1370</v>
      </c>
      <c r="P239" s="42">
        <f t="shared" si="27"/>
        <v>4822645.25</v>
      </c>
      <c r="Q239" s="42">
        <f t="shared" si="27"/>
        <v>7921.8</v>
      </c>
      <c r="R239" s="42">
        <f t="shared" si="27"/>
        <v>13366328.439999999</v>
      </c>
      <c r="S239" s="42">
        <f t="shared" si="27"/>
        <v>0</v>
      </c>
      <c r="T239" s="42">
        <f t="shared" si="27"/>
        <v>0</v>
      </c>
      <c r="U239" s="10"/>
      <c r="V239" s="26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</row>
    <row r="240" spans="1:39" s="61" customFormat="1" ht="24.75" customHeight="1" x14ac:dyDescent="0.25">
      <c r="A240" s="154" t="s">
        <v>56</v>
      </c>
      <c r="B240" s="155"/>
      <c r="C240" s="156"/>
      <c r="D240" s="11"/>
      <c r="E240" s="11"/>
      <c r="F240" s="11"/>
      <c r="G240" s="11"/>
      <c r="H240" s="11"/>
      <c r="I240" s="11"/>
      <c r="J240" s="11"/>
      <c r="K240" s="42"/>
      <c r="L240" s="11"/>
      <c r="M240" s="42"/>
      <c r="N240" s="11"/>
      <c r="O240" s="42"/>
      <c r="P240" s="11"/>
      <c r="Q240" s="42"/>
      <c r="R240" s="11"/>
      <c r="S240" s="42"/>
      <c r="T240" s="11"/>
      <c r="U240" s="10"/>
      <c r="V240" s="26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</row>
    <row r="241" spans="1:39" s="90" customFormat="1" ht="24.75" customHeight="1" x14ac:dyDescent="0.25">
      <c r="A241" s="51">
        <v>201</v>
      </c>
      <c r="B241" s="12" t="s">
        <v>154</v>
      </c>
      <c r="C241" s="23">
        <f t="shared" ref="C241:C272" si="28">ROUND(SUM(D241+E241+F241+G241+H241+I241+J241+L241+N241+P241+R241+T241),2)</f>
        <v>28743437.809999999</v>
      </c>
      <c r="D241" s="11">
        <v>1437171.89</v>
      </c>
      <c r="E241" s="11">
        <v>2286872.8199999998</v>
      </c>
      <c r="F241" s="11">
        <v>11335820.609999999</v>
      </c>
      <c r="G241" s="11">
        <v>6968084.6100000003</v>
      </c>
      <c r="H241" s="11">
        <v>3871386.22</v>
      </c>
      <c r="I241" s="11">
        <v>2844101.66</v>
      </c>
      <c r="J241" s="11">
        <v>0</v>
      </c>
      <c r="K241" s="117">
        <v>0</v>
      </c>
      <c r="L241" s="11">
        <v>0</v>
      </c>
      <c r="M241" s="125">
        <v>0</v>
      </c>
      <c r="N241" s="52">
        <v>0</v>
      </c>
      <c r="O241" s="125">
        <v>0</v>
      </c>
      <c r="P241" s="52">
        <v>0</v>
      </c>
      <c r="Q241" s="125">
        <v>0</v>
      </c>
      <c r="R241" s="52">
        <v>0</v>
      </c>
      <c r="S241" s="125">
        <v>0</v>
      </c>
      <c r="T241" s="52">
        <v>0</v>
      </c>
      <c r="U241" s="14"/>
      <c r="V241" s="97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</row>
    <row r="242" spans="1:39" s="90" customFormat="1" ht="24.75" customHeight="1" x14ac:dyDescent="0.25">
      <c r="A242" s="51">
        <v>202</v>
      </c>
      <c r="B242" s="12" t="s">
        <v>155</v>
      </c>
      <c r="C242" s="23">
        <f t="shared" si="28"/>
        <v>32970510.530000001</v>
      </c>
      <c r="D242" s="11">
        <v>1648525.53</v>
      </c>
      <c r="E242" s="11">
        <v>2214731.38</v>
      </c>
      <c r="F242" s="11">
        <v>10978222.029999999</v>
      </c>
      <c r="G242" s="11">
        <v>6748270.1600000001</v>
      </c>
      <c r="H242" s="11">
        <v>3749259.89</v>
      </c>
      <c r="I242" s="11">
        <v>2754381.94</v>
      </c>
      <c r="J242" s="11">
        <v>0</v>
      </c>
      <c r="K242" s="117">
        <v>0</v>
      </c>
      <c r="L242" s="11">
        <v>0</v>
      </c>
      <c r="M242" s="125">
        <v>0</v>
      </c>
      <c r="N242" s="52">
        <v>0</v>
      </c>
      <c r="O242" s="125">
        <v>2071</v>
      </c>
      <c r="P242" s="52">
        <v>4877119.5999999996</v>
      </c>
      <c r="Q242" s="125">
        <v>0</v>
      </c>
      <c r="R242" s="52">
        <v>0</v>
      </c>
      <c r="S242" s="125">
        <v>0</v>
      </c>
      <c r="T242" s="52">
        <v>0</v>
      </c>
      <c r="U242" s="14"/>
      <c r="V242" s="97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</row>
    <row r="243" spans="1:39" s="90" customFormat="1" ht="24.75" customHeight="1" x14ac:dyDescent="0.25">
      <c r="A243" s="51">
        <v>203</v>
      </c>
      <c r="B243" s="12" t="s">
        <v>156</v>
      </c>
      <c r="C243" s="23">
        <f t="shared" si="28"/>
        <v>18330630.199999999</v>
      </c>
      <c r="D243" s="11">
        <v>916531.51</v>
      </c>
      <c r="E243" s="11">
        <v>1309001.3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3">
        <v>0</v>
      </c>
      <c r="L243" s="11">
        <v>0</v>
      </c>
      <c r="M243" s="125">
        <v>1319.9</v>
      </c>
      <c r="N243" s="11">
        <v>5140534.0199999996</v>
      </c>
      <c r="O243" s="125">
        <v>0</v>
      </c>
      <c r="P243" s="11">
        <v>0</v>
      </c>
      <c r="Q243" s="125">
        <v>2511.8000000000002</v>
      </c>
      <c r="R243" s="11">
        <v>10964563.369999999</v>
      </c>
      <c r="S243" s="125">
        <v>0</v>
      </c>
      <c r="T243" s="11">
        <v>0</v>
      </c>
      <c r="U243" s="14"/>
      <c r="V243" s="97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</row>
    <row r="244" spans="1:39" s="90" customFormat="1" ht="24.75" customHeight="1" x14ac:dyDescent="0.25">
      <c r="A244" s="51">
        <v>204</v>
      </c>
      <c r="B244" s="12" t="s">
        <v>157</v>
      </c>
      <c r="C244" s="23">
        <f t="shared" si="28"/>
        <v>9752995.9800000004</v>
      </c>
      <c r="D244" s="11">
        <v>487649.8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3">
        <v>0</v>
      </c>
      <c r="L244" s="11">
        <v>0</v>
      </c>
      <c r="M244" s="125">
        <v>2379</v>
      </c>
      <c r="N244" s="11">
        <v>9265346.1799999997</v>
      </c>
      <c r="O244" s="125">
        <v>0</v>
      </c>
      <c r="P244" s="11">
        <v>0</v>
      </c>
      <c r="Q244" s="125">
        <v>0</v>
      </c>
      <c r="R244" s="11">
        <v>0</v>
      </c>
      <c r="S244" s="125">
        <v>0</v>
      </c>
      <c r="T244" s="11">
        <v>0</v>
      </c>
      <c r="U244" s="14"/>
      <c r="V244" s="97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</row>
    <row r="245" spans="1:39" s="90" customFormat="1" ht="24.75" customHeight="1" x14ac:dyDescent="0.25">
      <c r="A245" s="51">
        <v>205</v>
      </c>
      <c r="B245" s="12" t="s">
        <v>152</v>
      </c>
      <c r="C245" s="23">
        <f t="shared" si="28"/>
        <v>3892345.58</v>
      </c>
      <c r="D245" s="11">
        <v>194617.28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7">
        <v>0</v>
      </c>
      <c r="L245" s="11">
        <v>0</v>
      </c>
      <c r="M245" s="125">
        <v>0</v>
      </c>
      <c r="N245" s="52">
        <v>0</v>
      </c>
      <c r="O245" s="125">
        <v>0</v>
      </c>
      <c r="P245" s="52">
        <v>0</v>
      </c>
      <c r="Q245" s="125">
        <v>2657</v>
      </c>
      <c r="R245" s="52">
        <v>3697728.3</v>
      </c>
      <c r="S245" s="125">
        <v>0</v>
      </c>
      <c r="T245" s="52">
        <v>0</v>
      </c>
      <c r="U245" s="59"/>
      <c r="V245" s="97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</row>
    <row r="246" spans="1:39" s="90" customFormat="1" ht="24.75" customHeight="1" x14ac:dyDescent="0.25">
      <c r="A246" s="51">
        <v>206</v>
      </c>
      <c r="B246" s="12" t="s">
        <v>158</v>
      </c>
      <c r="C246" s="23">
        <f t="shared" si="28"/>
        <v>13218564.92</v>
      </c>
      <c r="D246" s="11">
        <v>660928.25</v>
      </c>
      <c r="E246" s="11">
        <v>0</v>
      </c>
      <c r="F246" s="11">
        <v>3653819.8</v>
      </c>
      <c r="G246" s="11">
        <v>0</v>
      </c>
      <c r="H246" s="11">
        <v>0</v>
      </c>
      <c r="I246" s="11">
        <v>0</v>
      </c>
      <c r="J246" s="11">
        <v>0</v>
      </c>
      <c r="K246" s="13">
        <v>0</v>
      </c>
      <c r="L246" s="11">
        <v>0</v>
      </c>
      <c r="M246" s="125">
        <v>787</v>
      </c>
      <c r="N246" s="11">
        <v>2566046.9500000002</v>
      </c>
      <c r="O246" s="125">
        <v>0</v>
      </c>
      <c r="P246" s="11">
        <v>0</v>
      </c>
      <c r="Q246" s="125">
        <v>4554</v>
      </c>
      <c r="R246" s="11">
        <v>6337769.9199999999</v>
      </c>
      <c r="S246" s="125">
        <v>0</v>
      </c>
      <c r="T246" s="11">
        <v>0</v>
      </c>
      <c r="U246" s="59"/>
      <c r="V246" s="97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</row>
    <row r="247" spans="1:39" s="90" customFormat="1" ht="24.75" customHeight="1" x14ac:dyDescent="0.25">
      <c r="A247" s="51">
        <v>207</v>
      </c>
      <c r="B247" s="12" t="s">
        <v>159</v>
      </c>
      <c r="C247" s="23">
        <f t="shared" si="28"/>
        <v>3443270.75</v>
      </c>
      <c r="D247" s="11">
        <v>172163.54</v>
      </c>
      <c r="E247" s="11">
        <v>360296.52</v>
      </c>
      <c r="F247" s="11">
        <v>2129894.0099999998</v>
      </c>
      <c r="G247" s="11">
        <v>0</v>
      </c>
      <c r="H247" s="11">
        <v>0</v>
      </c>
      <c r="I247" s="11">
        <v>0</v>
      </c>
      <c r="J247" s="11">
        <v>0</v>
      </c>
      <c r="K247" s="117">
        <v>0</v>
      </c>
      <c r="L247" s="11">
        <v>0</v>
      </c>
      <c r="M247" s="125">
        <v>0</v>
      </c>
      <c r="N247" s="52">
        <v>0</v>
      </c>
      <c r="O247" s="125">
        <v>341.6</v>
      </c>
      <c r="P247" s="52">
        <v>780916.68</v>
      </c>
      <c r="Q247" s="125">
        <v>0</v>
      </c>
      <c r="R247" s="52">
        <v>0</v>
      </c>
      <c r="S247" s="125">
        <v>0</v>
      </c>
      <c r="T247" s="52">
        <v>0</v>
      </c>
      <c r="U247" s="14"/>
      <c r="V247" s="97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</row>
    <row r="248" spans="1:39" s="90" customFormat="1" ht="24.75" customHeight="1" x14ac:dyDescent="0.25">
      <c r="A248" s="51">
        <v>208</v>
      </c>
      <c r="B248" s="12" t="s">
        <v>85</v>
      </c>
      <c r="C248" s="23">
        <f t="shared" si="28"/>
        <v>1428637.54</v>
      </c>
      <c r="D248" s="11">
        <v>71431.88</v>
      </c>
      <c r="E248" s="11">
        <v>1357205.66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7">
        <v>0</v>
      </c>
      <c r="L248" s="11">
        <v>0</v>
      </c>
      <c r="M248" s="125">
        <v>0</v>
      </c>
      <c r="N248" s="52">
        <v>0</v>
      </c>
      <c r="O248" s="125">
        <v>0</v>
      </c>
      <c r="P248" s="52">
        <v>0</v>
      </c>
      <c r="Q248" s="125">
        <v>0</v>
      </c>
      <c r="R248" s="52">
        <v>0</v>
      </c>
      <c r="S248" s="125">
        <v>0</v>
      </c>
      <c r="T248" s="52">
        <v>0</v>
      </c>
      <c r="U248" s="14"/>
      <c r="V248" s="97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</row>
    <row r="249" spans="1:39" s="90" customFormat="1" ht="24.75" customHeight="1" x14ac:dyDescent="0.25">
      <c r="A249" s="51">
        <v>209</v>
      </c>
      <c r="B249" s="12" t="s">
        <v>160</v>
      </c>
      <c r="C249" s="23">
        <f t="shared" si="28"/>
        <v>16096969.32</v>
      </c>
      <c r="D249" s="11">
        <v>804848.47</v>
      </c>
      <c r="E249" s="11">
        <v>0</v>
      </c>
      <c r="F249" s="11">
        <v>6928574.8799999999</v>
      </c>
      <c r="G249" s="11">
        <v>4258967.8899999997</v>
      </c>
      <c r="H249" s="11">
        <v>2366232.7000000002</v>
      </c>
      <c r="I249" s="11">
        <v>1738345.38</v>
      </c>
      <c r="J249" s="11">
        <v>0</v>
      </c>
      <c r="K249" s="117">
        <v>0</v>
      </c>
      <c r="L249" s="11">
        <v>0</v>
      </c>
      <c r="M249" s="125">
        <v>0</v>
      </c>
      <c r="N249" s="52">
        <v>0</v>
      </c>
      <c r="O249" s="125">
        <v>0</v>
      </c>
      <c r="P249" s="52">
        <v>0</v>
      </c>
      <c r="Q249" s="125">
        <v>0</v>
      </c>
      <c r="R249" s="52">
        <v>0</v>
      </c>
      <c r="S249" s="125">
        <v>0</v>
      </c>
      <c r="T249" s="52">
        <v>0</v>
      </c>
      <c r="U249" s="14"/>
      <c r="V249" s="97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</row>
    <row r="250" spans="1:39" s="90" customFormat="1" ht="24.75" customHeight="1" x14ac:dyDescent="0.25">
      <c r="A250" s="51">
        <v>210</v>
      </c>
      <c r="B250" s="12" t="s">
        <v>161</v>
      </c>
      <c r="C250" s="23">
        <f t="shared" si="28"/>
        <v>15217613.35</v>
      </c>
      <c r="D250" s="11">
        <v>760880.67</v>
      </c>
      <c r="E250" s="11">
        <v>972808.96</v>
      </c>
      <c r="F250" s="11">
        <v>4822125.55</v>
      </c>
      <c r="G250" s="11">
        <v>2964141.72</v>
      </c>
      <c r="H250" s="11">
        <v>1646842.43</v>
      </c>
      <c r="I250" s="11">
        <v>0</v>
      </c>
      <c r="J250" s="11">
        <v>0</v>
      </c>
      <c r="K250" s="13">
        <v>0</v>
      </c>
      <c r="L250" s="11">
        <v>0</v>
      </c>
      <c r="M250" s="125">
        <v>1040.0999999999999</v>
      </c>
      <c r="N250" s="11">
        <v>4050814.02</v>
      </c>
      <c r="O250" s="125">
        <v>0</v>
      </c>
      <c r="P250" s="11">
        <v>0</v>
      </c>
      <c r="Q250" s="125">
        <v>0</v>
      </c>
      <c r="R250" s="11">
        <v>0</v>
      </c>
      <c r="S250" s="125">
        <v>0</v>
      </c>
      <c r="T250" s="11">
        <v>0</v>
      </c>
      <c r="U250" s="14"/>
      <c r="V250" s="97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</row>
    <row r="251" spans="1:39" s="90" customFormat="1" ht="24.75" customHeight="1" x14ac:dyDescent="0.25">
      <c r="A251" s="51">
        <v>211</v>
      </c>
      <c r="B251" s="12" t="s">
        <v>162</v>
      </c>
      <c r="C251" s="23">
        <f t="shared" si="28"/>
        <v>15278994.800000001</v>
      </c>
      <c r="D251" s="11">
        <v>763949.74</v>
      </c>
      <c r="E251" s="11">
        <v>0</v>
      </c>
      <c r="F251" s="11">
        <v>5577419.5899999999</v>
      </c>
      <c r="G251" s="11">
        <v>0</v>
      </c>
      <c r="H251" s="11">
        <v>0</v>
      </c>
      <c r="I251" s="11">
        <v>0</v>
      </c>
      <c r="J251" s="11">
        <v>0</v>
      </c>
      <c r="K251" s="13">
        <v>0</v>
      </c>
      <c r="L251" s="11">
        <v>0</v>
      </c>
      <c r="M251" s="125">
        <v>1387.9</v>
      </c>
      <c r="N251" s="11">
        <v>5405369.4699999997</v>
      </c>
      <c r="O251" s="125">
        <v>0</v>
      </c>
      <c r="P251" s="11">
        <v>0</v>
      </c>
      <c r="Q251" s="125">
        <v>2538.1</v>
      </c>
      <c r="R251" s="11">
        <v>3532256</v>
      </c>
      <c r="S251" s="125">
        <v>0</v>
      </c>
      <c r="T251" s="11">
        <v>0</v>
      </c>
      <c r="U251" s="59"/>
      <c r="V251" s="97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</row>
    <row r="252" spans="1:39" s="90" customFormat="1" ht="24.75" customHeight="1" x14ac:dyDescent="0.25">
      <c r="A252" s="51">
        <v>212</v>
      </c>
      <c r="B252" s="12" t="s">
        <v>211</v>
      </c>
      <c r="C252" s="23">
        <f t="shared" si="28"/>
        <v>16891921.559999999</v>
      </c>
      <c r="D252" s="11">
        <v>844596.08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3">
        <v>0</v>
      </c>
      <c r="L252" s="11">
        <v>0</v>
      </c>
      <c r="M252" s="125">
        <v>1964.2</v>
      </c>
      <c r="N252" s="11">
        <v>7649849.9199999999</v>
      </c>
      <c r="O252" s="125">
        <v>0</v>
      </c>
      <c r="P252" s="11">
        <v>0</v>
      </c>
      <c r="Q252" s="125">
        <v>6034</v>
      </c>
      <c r="R252" s="11">
        <v>8397475.5600000005</v>
      </c>
      <c r="S252" s="125">
        <v>0</v>
      </c>
      <c r="T252" s="11">
        <v>0</v>
      </c>
      <c r="U252" s="59"/>
      <c r="V252" s="97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</row>
    <row r="253" spans="1:39" s="90" customFormat="1" ht="24.75" customHeight="1" x14ac:dyDescent="0.25">
      <c r="A253" s="51">
        <v>213</v>
      </c>
      <c r="B253" s="12" t="s">
        <v>212</v>
      </c>
      <c r="C253" s="23">
        <f t="shared" si="28"/>
        <v>21324317.59</v>
      </c>
      <c r="D253" s="11">
        <v>1066215.8799999999</v>
      </c>
      <c r="E253" s="11">
        <v>1410610.14</v>
      </c>
      <c r="F253" s="11">
        <v>6992266.1699999999</v>
      </c>
      <c r="G253" s="11">
        <v>4298118.67</v>
      </c>
      <c r="H253" s="11">
        <v>2387984.41</v>
      </c>
      <c r="I253" s="11">
        <v>1754325.2</v>
      </c>
      <c r="J253" s="11">
        <v>0</v>
      </c>
      <c r="K253" s="117">
        <v>0</v>
      </c>
      <c r="L253" s="11">
        <v>0</v>
      </c>
      <c r="M253" s="125">
        <v>0</v>
      </c>
      <c r="N253" s="52">
        <v>0</v>
      </c>
      <c r="O253" s="125">
        <v>0</v>
      </c>
      <c r="P253" s="52">
        <v>0</v>
      </c>
      <c r="Q253" s="125">
        <v>2453.6999999999998</v>
      </c>
      <c r="R253" s="52">
        <v>3414797.12</v>
      </c>
      <c r="S253" s="125">
        <v>0</v>
      </c>
      <c r="T253" s="52">
        <v>0</v>
      </c>
      <c r="U253" s="59"/>
      <c r="V253" s="97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</row>
    <row r="254" spans="1:39" s="90" customFormat="1" ht="24.75" customHeight="1" x14ac:dyDescent="0.25">
      <c r="A254" s="51">
        <v>214</v>
      </c>
      <c r="B254" s="12" t="s">
        <v>163</v>
      </c>
      <c r="C254" s="23">
        <f t="shared" si="28"/>
        <v>18833207.710000001</v>
      </c>
      <c r="D254" s="11">
        <v>941660.39</v>
      </c>
      <c r="E254" s="11">
        <v>1059697.8600000001</v>
      </c>
      <c r="F254" s="11">
        <v>5252825.91</v>
      </c>
      <c r="G254" s="11">
        <v>3228891.55</v>
      </c>
      <c r="H254" s="11">
        <v>1793934.34</v>
      </c>
      <c r="I254" s="11">
        <v>1317908.2</v>
      </c>
      <c r="J254" s="11">
        <v>0</v>
      </c>
      <c r="K254" s="13">
        <v>0</v>
      </c>
      <c r="L254" s="11">
        <v>0</v>
      </c>
      <c r="M254" s="125">
        <v>1345</v>
      </c>
      <c r="N254" s="11">
        <v>5238289.46</v>
      </c>
      <c r="O254" s="125">
        <v>0</v>
      </c>
      <c r="P254" s="11">
        <v>0</v>
      </c>
      <c r="Q254" s="125">
        <v>0</v>
      </c>
      <c r="R254" s="11">
        <v>0</v>
      </c>
      <c r="S254" s="125">
        <v>0</v>
      </c>
      <c r="T254" s="11">
        <v>0</v>
      </c>
      <c r="U254" s="14"/>
      <c r="V254" s="98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</row>
    <row r="255" spans="1:39" s="90" customFormat="1" ht="24.75" customHeight="1" x14ac:dyDescent="0.25">
      <c r="A255" s="51">
        <v>215</v>
      </c>
      <c r="B255" s="12" t="s">
        <v>164</v>
      </c>
      <c r="C255" s="23">
        <f t="shared" si="28"/>
        <v>2449761.67</v>
      </c>
      <c r="D255" s="11">
        <v>122488.08</v>
      </c>
      <c r="E255" s="11">
        <v>155233.42000000001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3">
        <v>0</v>
      </c>
      <c r="L255" s="11">
        <v>0</v>
      </c>
      <c r="M255" s="125">
        <v>557.70000000000005</v>
      </c>
      <c r="N255" s="11">
        <v>2172040.17</v>
      </c>
      <c r="O255" s="125">
        <v>0</v>
      </c>
      <c r="P255" s="11">
        <v>0</v>
      </c>
      <c r="Q255" s="125">
        <v>0</v>
      </c>
      <c r="R255" s="11">
        <v>0</v>
      </c>
      <c r="S255" s="125">
        <v>0</v>
      </c>
      <c r="T255" s="11">
        <v>0</v>
      </c>
      <c r="U255" s="14"/>
      <c r="V255" s="97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</row>
    <row r="256" spans="1:39" s="90" customFormat="1" ht="24.75" customHeight="1" x14ac:dyDescent="0.25">
      <c r="A256" s="51">
        <v>216</v>
      </c>
      <c r="B256" s="12" t="s">
        <v>165</v>
      </c>
      <c r="C256" s="23">
        <f t="shared" si="28"/>
        <v>23504205.879999999</v>
      </c>
      <c r="D256" s="11">
        <v>1175210.29</v>
      </c>
      <c r="E256" s="11">
        <v>1379794.57</v>
      </c>
      <c r="F256" s="11">
        <v>6839516.2000000002</v>
      </c>
      <c r="G256" s="11">
        <v>4204223.8600000003</v>
      </c>
      <c r="H256" s="11">
        <v>2335817.5499999998</v>
      </c>
      <c r="I256" s="11">
        <v>1716000.99</v>
      </c>
      <c r="J256" s="11">
        <v>0</v>
      </c>
      <c r="K256" s="13">
        <v>0</v>
      </c>
      <c r="L256" s="11">
        <v>0</v>
      </c>
      <c r="M256" s="125">
        <v>1503</v>
      </c>
      <c r="N256" s="11">
        <v>5853642.4199999999</v>
      </c>
      <c r="O256" s="125">
        <v>0</v>
      </c>
      <c r="P256" s="11">
        <v>0</v>
      </c>
      <c r="Q256" s="125">
        <v>0</v>
      </c>
      <c r="R256" s="11">
        <v>0</v>
      </c>
      <c r="S256" s="125">
        <v>0</v>
      </c>
      <c r="T256" s="11">
        <v>0</v>
      </c>
      <c r="U256" s="14"/>
      <c r="V256" s="97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</row>
    <row r="257" spans="1:39" s="90" customFormat="1" ht="24.75" customHeight="1" x14ac:dyDescent="0.25">
      <c r="A257" s="51">
        <v>217</v>
      </c>
      <c r="B257" s="12" t="s">
        <v>166</v>
      </c>
      <c r="C257" s="23">
        <f t="shared" si="28"/>
        <v>3490338.25</v>
      </c>
      <c r="D257" s="11">
        <v>174516.91</v>
      </c>
      <c r="E257" s="11">
        <v>732282.45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7">
        <v>0</v>
      </c>
      <c r="L257" s="11">
        <v>0</v>
      </c>
      <c r="M257" s="125">
        <v>0</v>
      </c>
      <c r="N257" s="52">
        <v>0</v>
      </c>
      <c r="O257" s="125">
        <v>0</v>
      </c>
      <c r="P257" s="52">
        <v>0</v>
      </c>
      <c r="Q257" s="125">
        <v>1856.4</v>
      </c>
      <c r="R257" s="52">
        <v>2583538.89</v>
      </c>
      <c r="S257" s="125">
        <v>0</v>
      </c>
      <c r="T257" s="52">
        <v>0</v>
      </c>
      <c r="U257" s="59"/>
      <c r="V257" s="97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</row>
    <row r="258" spans="1:39" s="90" customFormat="1" ht="24.75" customHeight="1" x14ac:dyDescent="0.25">
      <c r="A258" s="51">
        <v>218</v>
      </c>
      <c r="B258" s="12" t="s">
        <v>167</v>
      </c>
      <c r="C258" s="23">
        <f t="shared" si="28"/>
        <v>5890478</v>
      </c>
      <c r="D258" s="11">
        <v>294523.90000000002</v>
      </c>
      <c r="E258" s="11">
        <v>1099950.7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7">
        <v>0</v>
      </c>
      <c r="L258" s="11">
        <v>0</v>
      </c>
      <c r="M258" s="125">
        <v>0</v>
      </c>
      <c r="N258" s="52">
        <v>0</v>
      </c>
      <c r="O258" s="125">
        <v>0</v>
      </c>
      <c r="P258" s="52">
        <v>0</v>
      </c>
      <c r="Q258" s="125">
        <v>3230.6</v>
      </c>
      <c r="R258" s="52">
        <v>4496003.4000000004</v>
      </c>
      <c r="S258" s="125">
        <v>0</v>
      </c>
      <c r="T258" s="52">
        <v>0</v>
      </c>
      <c r="U258" s="59"/>
      <c r="V258" s="97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</row>
    <row r="259" spans="1:39" s="90" customFormat="1" ht="24.75" customHeight="1" x14ac:dyDescent="0.25">
      <c r="A259" s="51">
        <v>219</v>
      </c>
      <c r="B259" s="12" t="s">
        <v>168</v>
      </c>
      <c r="C259" s="23">
        <f t="shared" si="28"/>
        <v>31002062.670000002</v>
      </c>
      <c r="D259" s="11">
        <v>1550103.13</v>
      </c>
      <c r="E259" s="11">
        <v>1825024.5</v>
      </c>
      <c r="F259" s="11">
        <v>9046480.4700000007</v>
      </c>
      <c r="G259" s="11">
        <v>5560836.1699999999</v>
      </c>
      <c r="H259" s="11">
        <v>3089535.47</v>
      </c>
      <c r="I259" s="11">
        <v>2269717.48</v>
      </c>
      <c r="J259" s="11">
        <v>0</v>
      </c>
      <c r="K259" s="13">
        <v>0</v>
      </c>
      <c r="L259" s="11">
        <v>0</v>
      </c>
      <c r="M259" s="125">
        <v>1966.9</v>
      </c>
      <c r="N259" s="11">
        <v>7660365.4500000002</v>
      </c>
      <c r="O259" s="125">
        <v>0</v>
      </c>
      <c r="P259" s="11">
        <v>0</v>
      </c>
      <c r="Q259" s="125">
        <v>0</v>
      </c>
      <c r="R259" s="11">
        <v>0</v>
      </c>
      <c r="S259" s="125">
        <v>0</v>
      </c>
      <c r="T259" s="11">
        <v>0</v>
      </c>
      <c r="U259" s="14"/>
      <c r="V259" s="97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</row>
    <row r="260" spans="1:39" s="90" customFormat="1" ht="24.75" customHeight="1" x14ac:dyDescent="0.25">
      <c r="A260" s="51">
        <v>220</v>
      </c>
      <c r="B260" s="12" t="s">
        <v>169</v>
      </c>
      <c r="C260" s="23">
        <f t="shared" si="28"/>
        <v>9018959.5099999998</v>
      </c>
      <c r="D260" s="11">
        <v>450947.98</v>
      </c>
      <c r="E260" s="11">
        <v>717562.51</v>
      </c>
      <c r="F260" s="11">
        <v>3556892.11</v>
      </c>
      <c r="G260" s="11">
        <v>2186407.67</v>
      </c>
      <c r="H260" s="11">
        <v>1214742.5</v>
      </c>
      <c r="I260" s="11">
        <v>892406.74</v>
      </c>
      <c r="J260" s="11">
        <v>0</v>
      </c>
      <c r="K260" s="117">
        <v>0</v>
      </c>
      <c r="L260" s="11">
        <v>0</v>
      </c>
      <c r="M260" s="125">
        <v>0</v>
      </c>
      <c r="N260" s="52">
        <v>0</v>
      </c>
      <c r="O260" s="125">
        <v>0</v>
      </c>
      <c r="P260" s="52">
        <v>0</v>
      </c>
      <c r="Q260" s="125">
        <v>0</v>
      </c>
      <c r="R260" s="52">
        <v>0</v>
      </c>
      <c r="S260" s="125">
        <v>0</v>
      </c>
      <c r="T260" s="52">
        <v>0</v>
      </c>
      <c r="U260" s="14"/>
      <c r="V260" s="97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</row>
    <row r="261" spans="1:39" s="90" customFormat="1" ht="24.75" customHeight="1" x14ac:dyDescent="0.25">
      <c r="A261" s="51">
        <v>221</v>
      </c>
      <c r="B261" s="12" t="s">
        <v>170</v>
      </c>
      <c r="C261" s="23">
        <f t="shared" si="28"/>
        <v>6367082.7300000004</v>
      </c>
      <c r="D261" s="11">
        <v>318354.14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3">
        <v>0</v>
      </c>
      <c r="L261" s="11">
        <v>0</v>
      </c>
      <c r="M261" s="125">
        <v>907.6</v>
      </c>
      <c r="N261" s="11">
        <v>3534774.35</v>
      </c>
      <c r="O261" s="125">
        <v>0</v>
      </c>
      <c r="P261" s="11">
        <v>0</v>
      </c>
      <c r="Q261" s="125">
        <v>1806.4</v>
      </c>
      <c r="R261" s="11">
        <v>2513954.2400000002</v>
      </c>
      <c r="S261" s="125">
        <v>0</v>
      </c>
      <c r="T261" s="11">
        <v>0</v>
      </c>
      <c r="U261" s="59"/>
      <c r="V261" s="97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</row>
    <row r="262" spans="1:39" s="90" customFormat="1" ht="24.75" customHeight="1" x14ac:dyDescent="0.25">
      <c r="A262" s="51">
        <v>222</v>
      </c>
      <c r="B262" s="12" t="s">
        <v>171</v>
      </c>
      <c r="C262" s="23">
        <f t="shared" si="28"/>
        <v>9919806.6600000001</v>
      </c>
      <c r="D262" s="11">
        <v>495990.33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3">
        <v>0</v>
      </c>
      <c r="L262" s="11">
        <v>0</v>
      </c>
      <c r="M262" s="125">
        <v>1353.4</v>
      </c>
      <c r="N262" s="11">
        <v>5271004.42</v>
      </c>
      <c r="O262" s="125">
        <v>0</v>
      </c>
      <c r="P262" s="11">
        <v>0</v>
      </c>
      <c r="Q262" s="125">
        <v>2984</v>
      </c>
      <c r="R262" s="11">
        <v>4152811.91</v>
      </c>
      <c r="S262" s="125">
        <v>0</v>
      </c>
      <c r="T262" s="11">
        <v>0</v>
      </c>
      <c r="U262" s="59"/>
      <c r="V262" s="97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</row>
    <row r="263" spans="1:39" s="90" customFormat="1" ht="24.75" customHeight="1" x14ac:dyDescent="0.25">
      <c r="A263" s="51">
        <v>223</v>
      </c>
      <c r="B263" s="12" t="s">
        <v>172</v>
      </c>
      <c r="C263" s="23">
        <f t="shared" si="28"/>
        <v>4508397.16</v>
      </c>
      <c r="D263" s="11">
        <v>225419.86</v>
      </c>
      <c r="E263" s="11">
        <v>718993.23</v>
      </c>
      <c r="F263" s="11">
        <v>3563984.07</v>
      </c>
      <c r="G263" s="11">
        <v>0</v>
      </c>
      <c r="H263" s="11">
        <v>0</v>
      </c>
      <c r="I263" s="11">
        <v>0</v>
      </c>
      <c r="J263" s="11">
        <v>0</v>
      </c>
      <c r="K263" s="117">
        <v>0</v>
      </c>
      <c r="L263" s="11">
        <v>0</v>
      </c>
      <c r="M263" s="125">
        <v>0</v>
      </c>
      <c r="N263" s="52">
        <v>0</v>
      </c>
      <c r="O263" s="125">
        <v>0</v>
      </c>
      <c r="P263" s="52">
        <v>0</v>
      </c>
      <c r="Q263" s="125">
        <v>0</v>
      </c>
      <c r="R263" s="52">
        <v>0</v>
      </c>
      <c r="S263" s="125">
        <v>0</v>
      </c>
      <c r="T263" s="52">
        <v>0</v>
      </c>
      <c r="U263" s="14"/>
      <c r="V263" s="97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</row>
    <row r="264" spans="1:39" s="90" customFormat="1" ht="24.75" customHeight="1" x14ac:dyDescent="0.25">
      <c r="A264" s="51">
        <v>224</v>
      </c>
      <c r="B264" s="12" t="s">
        <v>173</v>
      </c>
      <c r="C264" s="23">
        <f t="shared" si="28"/>
        <v>38063095.469999999</v>
      </c>
      <c r="D264" s="11">
        <v>1903154.77</v>
      </c>
      <c r="E264" s="11">
        <v>2281425.08</v>
      </c>
      <c r="F264" s="11">
        <v>11308816.609999999</v>
      </c>
      <c r="G264" s="11">
        <v>6951485.3399999999</v>
      </c>
      <c r="H264" s="11">
        <v>3862163.87</v>
      </c>
      <c r="I264" s="11">
        <v>2837326.49</v>
      </c>
      <c r="J264" s="11">
        <v>0</v>
      </c>
      <c r="K264" s="13">
        <v>0</v>
      </c>
      <c r="L264" s="11">
        <v>0</v>
      </c>
      <c r="M264" s="125">
        <v>2290</v>
      </c>
      <c r="N264" s="11">
        <v>8918723.3100000005</v>
      </c>
      <c r="O264" s="125">
        <v>0</v>
      </c>
      <c r="P264" s="11">
        <v>0</v>
      </c>
      <c r="Q264" s="125">
        <v>0</v>
      </c>
      <c r="R264" s="11">
        <v>0</v>
      </c>
      <c r="S264" s="125">
        <v>0</v>
      </c>
      <c r="T264" s="11">
        <v>0</v>
      </c>
      <c r="U264" s="14"/>
      <c r="V264" s="97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</row>
    <row r="265" spans="1:39" s="90" customFormat="1" ht="24.75" customHeight="1" x14ac:dyDescent="0.25">
      <c r="A265" s="51">
        <v>225</v>
      </c>
      <c r="B265" s="12" t="s">
        <v>174</v>
      </c>
      <c r="C265" s="23">
        <f t="shared" si="28"/>
        <v>10218545.310000001</v>
      </c>
      <c r="D265" s="11">
        <v>510927.27</v>
      </c>
      <c r="E265" s="11">
        <v>0</v>
      </c>
      <c r="F265" s="11">
        <v>0</v>
      </c>
      <c r="G265" s="11">
        <v>3009328.59</v>
      </c>
      <c r="H265" s="11">
        <v>1671947.73</v>
      </c>
      <c r="I265" s="11">
        <v>1228291.1200000001</v>
      </c>
      <c r="J265" s="11">
        <v>0</v>
      </c>
      <c r="K265" s="117">
        <v>0</v>
      </c>
      <c r="L265" s="11">
        <v>0</v>
      </c>
      <c r="M265" s="125">
        <v>0</v>
      </c>
      <c r="N265" s="52">
        <v>0</v>
      </c>
      <c r="O265" s="125">
        <v>0</v>
      </c>
      <c r="P265" s="52">
        <v>0</v>
      </c>
      <c r="Q265" s="125">
        <v>2675</v>
      </c>
      <c r="R265" s="52">
        <v>3798050.6</v>
      </c>
      <c r="S265" s="125">
        <v>0</v>
      </c>
      <c r="T265" s="52">
        <v>0</v>
      </c>
      <c r="U265" s="59"/>
      <c r="V265" s="97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</row>
    <row r="266" spans="1:39" s="90" customFormat="1" ht="24.75" customHeight="1" x14ac:dyDescent="0.25">
      <c r="A266" s="51">
        <v>226</v>
      </c>
      <c r="B266" s="12" t="s">
        <v>175</v>
      </c>
      <c r="C266" s="23">
        <f t="shared" si="28"/>
        <v>13810534.16</v>
      </c>
      <c r="D266" s="11">
        <v>690526.71</v>
      </c>
      <c r="E266" s="11">
        <v>550869.68000000005</v>
      </c>
      <c r="F266" s="11">
        <v>3256467.86</v>
      </c>
      <c r="G266" s="11">
        <v>1348138.55</v>
      </c>
      <c r="H266" s="11">
        <v>681655.88</v>
      </c>
      <c r="I266" s="11">
        <v>638678.36</v>
      </c>
      <c r="J266" s="11">
        <v>0</v>
      </c>
      <c r="K266" s="13">
        <v>0</v>
      </c>
      <c r="L266" s="11">
        <v>0</v>
      </c>
      <c r="M266" s="125">
        <v>456.5</v>
      </c>
      <c r="N266" s="11">
        <v>2376352.52</v>
      </c>
      <c r="O266" s="125">
        <v>0</v>
      </c>
      <c r="P266" s="11">
        <v>0</v>
      </c>
      <c r="Q266" s="125">
        <v>2150</v>
      </c>
      <c r="R266" s="11">
        <v>4267844.5999999996</v>
      </c>
      <c r="S266" s="125">
        <v>0</v>
      </c>
      <c r="T266" s="11">
        <v>0</v>
      </c>
      <c r="U266" s="18"/>
      <c r="V266" s="97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</row>
    <row r="267" spans="1:39" s="90" customFormat="1" ht="24.75" customHeight="1" x14ac:dyDescent="0.25">
      <c r="A267" s="51">
        <v>227</v>
      </c>
      <c r="B267" s="12" t="s">
        <v>176</v>
      </c>
      <c r="C267" s="23">
        <f t="shared" si="28"/>
        <v>23758329.510000002</v>
      </c>
      <c r="D267" s="11">
        <v>1187916.48</v>
      </c>
      <c r="E267" s="11">
        <v>1989841.68</v>
      </c>
      <c r="F267" s="11">
        <v>10159773.970000001</v>
      </c>
      <c r="G267" s="11">
        <v>0</v>
      </c>
      <c r="H267" s="11">
        <v>0</v>
      </c>
      <c r="I267" s="11">
        <v>0</v>
      </c>
      <c r="J267" s="11">
        <v>0</v>
      </c>
      <c r="K267" s="117">
        <v>0</v>
      </c>
      <c r="L267" s="11">
        <v>0</v>
      </c>
      <c r="M267" s="125">
        <v>0</v>
      </c>
      <c r="N267" s="52">
        <v>0</v>
      </c>
      <c r="O267" s="125">
        <v>0</v>
      </c>
      <c r="P267" s="52">
        <v>0</v>
      </c>
      <c r="Q267" s="125">
        <v>3985.8</v>
      </c>
      <c r="R267" s="52">
        <v>10420797.380000001</v>
      </c>
      <c r="S267" s="125">
        <v>0</v>
      </c>
      <c r="T267" s="52">
        <v>0</v>
      </c>
      <c r="U267" s="18"/>
      <c r="V267" s="97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</row>
    <row r="268" spans="1:39" s="90" customFormat="1" ht="24.75" customHeight="1" x14ac:dyDescent="0.25">
      <c r="A268" s="51">
        <v>228</v>
      </c>
      <c r="B268" s="12" t="s">
        <v>177</v>
      </c>
      <c r="C268" s="23">
        <f t="shared" si="28"/>
        <v>1955682.2</v>
      </c>
      <c r="D268" s="11">
        <v>97784.11</v>
      </c>
      <c r="E268" s="11">
        <v>0</v>
      </c>
      <c r="F268" s="11">
        <v>0</v>
      </c>
      <c r="G268" s="11">
        <v>938628.29</v>
      </c>
      <c r="H268" s="11">
        <v>474596.24</v>
      </c>
      <c r="I268" s="11">
        <v>444673.56</v>
      </c>
      <c r="J268" s="11">
        <v>0</v>
      </c>
      <c r="K268" s="117">
        <v>0</v>
      </c>
      <c r="L268" s="11">
        <v>0</v>
      </c>
      <c r="M268" s="125">
        <v>0</v>
      </c>
      <c r="N268" s="52">
        <v>0</v>
      </c>
      <c r="O268" s="125">
        <v>0</v>
      </c>
      <c r="P268" s="52">
        <v>0</v>
      </c>
      <c r="Q268" s="125">
        <v>0</v>
      </c>
      <c r="R268" s="52">
        <v>0</v>
      </c>
      <c r="S268" s="125">
        <v>0</v>
      </c>
      <c r="T268" s="52">
        <v>0</v>
      </c>
      <c r="U268" s="14"/>
      <c r="V268" s="97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</row>
    <row r="269" spans="1:39" s="90" customFormat="1" ht="24.75" customHeight="1" x14ac:dyDescent="0.25">
      <c r="A269" s="51">
        <v>229</v>
      </c>
      <c r="B269" s="12" t="s">
        <v>210</v>
      </c>
      <c r="C269" s="23">
        <f t="shared" si="28"/>
        <v>14931254.460000001</v>
      </c>
      <c r="D269" s="11">
        <v>746562.72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7">
        <v>0</v>
      </c>
      <c r="L269" s="11">
        <v>0</v>
      </c>
      <c r="M269" s="125">
        <v>0</v>
      </c>
      <c r="N269" s="52">
        <v>0</v>
      </c>
      <c r="O269" s="125">
        <v>0</v>
      </c>
      <c r="P269" s="52">
        <v>0</v>
      </c>
      <c r="Q269" s="125">
        <v>10192.4</v>
      </c>
      <c r="R269" s="52">
        <v>14184691.74</v>
      </c>
      <c r="S269" s="125">
        <v>0</v>
      </c>
      <c r="T269" s="52">
        <v>0</v>
      </c>
      <c r="U269" s="18"/>
      <c r="V269" s="97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</row>
    <row r="270" spans="1:39" s="90" customFormat="1" ht="24.75" customHeight="1" x14ac:dyDescent="0.25">
      <c r="A270" s="51">
        <v>230</v>
      </c>
      <c r="B270" s="12" t="s">
        <v>178</v>
      </c>
      <c r="C270" s="23">
        <f t="shared" si="28"/>
        <v>17465242.800000001</v>
      </c>
      <c r="D270" s="11">
        <v>873262.14</v>
      </c>
      <c r="E270" s="11">
        <v>1389562.01</v>
      </c>
      <c r="F270" s="11">
        <v>6887932.4900000002</v>
      </c>
      <c r="G270" s="11">
        <v>4233985.17</v>
      </c>
      <c r="H270" s="11">
        <v>2352352.59</v>
      </c>
      <c r="I270" s="11">
        <v>1728148.4</v>
      </c>
      <c r="J270" s="11">
        <v>0</v>
      </c>
      <c r="K270" s="117">
        <v>0</v>
      </c>
      <c r="L270" s="11">
        <v>0</v>
      </c>
      <c r="M270" s="125">
        <v>0</v>
      </c>
      <c r="N270" s="52">
        <v>0</v>
      </c>
      <c r="O270" s="125">
        <v>0</v>
      </c>
      <c r="P270" s="52">
        <v>0</v>
      </c>
      <c r="Q270" s="125">
        <v>0</v>
      </c>
      <c r="R270" s="52">
        <v>0</v>
      </c>
      <c r="S270" s="125">
        <v>0</v>
      </c>
      <c r="T270" s="52">
        <v>0</v>
      </c>
      <c r="U270" s="14"/>
      <c r="V270" s="97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</row>
    <row r="271" spans="1:39" s="90" customFormat="1" ht="24.75" customHeight="1" x14ac:dyDescent="0.25">
      <c r="A271" s="51">
        <v>231</v>
      </c>
      <c r="B271" s="12" t="s">
        <v>179</v>
      </c>
      <c r="C271" s="23">
        <f t="shared" si="28"/>
        <v>24046907.260000002</v>
      </c>
      <c r="D271" s="11">
        <v>1202345.3600000001</v>
      </c>
      <c r="E271" s="11">
        <v>1416057.89</v>
      </c>
      <c r="F271" s="11">
        <v>7019270.1799999997</v>
      </c>
      <c r="G271" s="11">
        <v>4314717.93</v>
      </c>
      <c r="H271" s="11">
        <v>2397206.7599999998</v>
      </c>
      <c r="I271" s="11">
        <v>1761100.38</v>
      </c>
      <c r="J271" s="11">
        <v>0</v>
      </c>
      <c r="K271" s="13">
        <v>0</v>
      </c>
      <c r="L271" s="11">
        <v>0</v>
      </c>
      <c r="M271" s="125">
        <v>1524.2</v>
      </c>
      <c r="N271" s="11">
        <v>5936208.7599999998</v>
      </c>
      <c r="O271" s="125">
        <v>0</v>
      </c>
      <c r="P271" s="11">
        <v>0</v>
      </c>
      <c r="Q271" s="125">
        <v>0</v>
      </c>
      <c r="R271" s="11">
        <v>0</v>
      </c>
      <c r="S271" s="125">
        <v>0</v>
      </c>
      <c r="T271" s="11">
        <v>0</v>
      </c>
      <c r="U271" s="14"/>
      <c r="V271" s="97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</row>
    <row r="272" spans="1:39" s="90" customFormat="1" ht="24.75" customHeight="1" x14ac:dyDescent="0.25">
      <c r="A272" s="51">
        <v>232</v>
      </c>
      <c r="B272" s="12" t="s">
        <v>180</v>
      </c>
      <c r="C272" s="23">
        <f t="shared" si="28"/>
        <v>23730148.329999998</v>
      </c>
      <c r="D272" s="11">
        <v>1186507.42</v>
      </c>
      <c r="E272" s="11">
        <v>1395422.46</v>
      </c>
      <c r="F272" s="11">
        <v>6916982.25</v>
      </c>
      <c r="G272" s="11">
        <v>4251841.95</v>
      </c>
      <c r="H272" s="11">
        <v>2362273.6</v>
      </c>
      <c r="I272" s="11">
        <v>1735436.84</v>
      </c>
      <c r="J272" s="11">
        <v>0</v>
      </c>
      <c r="K272" s="13">
        <v>0</v>
      </c>
      <c r="L272" s="11">
        <v>0</v>
      </c>
      <c r="M272" s="125">
        <v>1510.2</v>
      </c>
      <c r="N272" s="11">
        <v>5881683.8099999996</v>
      </c>
      <c r="O272" s="125">
        <v>0</v>
      </c>
      <c r="P272" s="11">
        <v>0</v>
      </c>
      <c r="Q272" s="125">
        <v>0</v>
      </c>
      <c r="R272" s="11">
        <v>0</v>
      </c>
      <c r="S272" s="125">
        <v>0</v>
      </c>
      <c r="T272" s="11">
        <v>0</v>
      </c>
      <c r="U272" s="14"/>
      <c r="V272" s="97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</row>
    <row r="273" spans="1:39" s="90" customFormat="1" ht="24.75" customHeight="1" x14ac:dyDescent="0.25">
      <c r="A273" s="51">
        <v>233</v>
      </c>
      <c r="B273" s="12" t="s">
        <v>181</v>
      </c>
      <c r="C273" s="23">
        <f t="shared" ref="C273:C303" si="29">ROUND(SUM(D273+E273+F273+G273+H273+I273+J273+L273+N273+P273+R273+T273),2)</f>
        <v>21686139.02</v>
      </c>
      <c r="D273" s="11">
        <v>1084306.95</v>
      </c>
      <c r="E273" s="11">
        <v>1282147.74</v>
      </c>
      <c r="F273" s="11">
        <v>6355489.7400000002</v>
      </c>
      <c r="G273" s="11">
        <v>3906694.69</v>
      </c>
      <c r="H273" s="11">
        <v>2170513.83</v>
      </c>
      <c r="I273" s="11">
        <v>1594561.13</v>
      </c>
      <c r="J273" s="11">
        <v>0</v>
      </c>
      <c r="K273" s="13">
        <v>0</v>
      </c>
      <c r="L273" s="11">
        <v>0</v>
      </c>
      <c r="M273" s="125">
        <v>1358.9</v>
      </c>
      <c r="N273" s="11">
        <v>5292424.9400000004</v>
      </c>
      <c r="O273" s="125">
        <v>0</v>
      </c>
      <c r="P273" s="11">
        <v>0</v>
      </c>
      <c r="Q273" s="125">
        <v>0</v>
      </c>
      <c r="R273" s="11">
        <v>0</v>
      </c>
      <c r="S273" s="125">
        <v>0</v>
      </c>
      <c r="T273" s="11">
        <v>0</v>
      </c>
      <c r="U273" s="14"/>
      <c r="V273" s="97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</row>
    <row r="274" spans="1:39" s="90" customFormat="1" ht="24.75" customHeight="1" x14ac:dyDescent="0.25">
      <c r="A274" s="51">
        <v>234</v>
      </c>
      <c r="B274" s="12" t="s">
        <v>182</v>
      </c>
      <c r="C274" s="23">
        <f t="shared" si="29"/>
        <v>16466826.65</v>
      </c>
      <c r="D274" s="11">
        <v>823341.33</v>
      </c>
      <c r="E274" s="11">
        <v>971103.1</v>
      </c>
      <c r="F274" s="11">
        <v>4813669.75</v>
      </c>
      <c r="G274" s="11">
        <v>2958943.98</v>
      </c>
      <c r="H274" s="11">
        <v>1643954.63</v>
      </c>
      <c r="I274" s="11">
        <v>1207726.0800000001</v>
      </c>
      <c r="J274" s="11">
        <v>0</v>
      </c>
      <c r="K274" s="13">
        <v>0</v>
      </c>
      <c r="L274" s="11">
        <v>0</v>
      </c>
      <c r="M274" s="125">
        <v>1039.4000000000001</v>
      </c>
      <c r="N274" s="11">
        <v>4048087.78</v>
      </c>
      <c r="O274" s="125">
        <v>0</v>
      </c>
      <c r="P274" s="11">
        <v>0</v>
      </c>
      <c r="Q274" s="125">
        <v>0</v>
      </c>
      <c r="R274" s="11">
        <v>0</v>
      </c>
      <c r="S274" s="125">
        <v>0</v>
      </c>
      <c r="T274" s="11">
        <v>0</v>
      </c>
      <c r="U274" s="14"/>
      <c r="V274" s="97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</row>
    <row r="275" spans="1:39" s="90" customFormat="1" ht="24.75" customHeight="1" x14ac:dyDescent="0.25">
      <c r="A275" s="51">
        <v>235</v>
      </c>
      <c r="B275" s="12" t="s">
        <v>183</v>
      </c>
      <c r="C275" s="23">
        <f t="shared" si="29"/>
        <v>23049182.18</v>
      </c>
      <c r="D275" s="11">
        <v>1152459.1100000001</v>
      </c>
      <c r="E275" s="11">
        <v>1833828.95</v>
      </c>
      <c r="F275" s="11">
        <v>9090123.3200000003</v>
      </c>
      <c r="G275" s="11">
        <v>5587663.2599999998</v>
      </c>
      <c r="H275" s="11">
        <v>3104440.29</v>
      </c>
      <c r="I275" s="11">
        <v>2280667.25</v>
      </c>
      <c r="J275" s="11">
        <v>0</v>
      </c>
      <c r="K275" s="117">
        <v>0</v>
      </c>
      <c r="L275" s="11">
        <v>0</v>
      </c>
      <c r="M275" s="125">
        <v>0</v>
      </c>
      <c r="N275" s="52">
        <v>0</v>
      </c>
      <c r="O275" s="125">
        <v>0</v>
      </c>
      <c r="P275" s="52">
        <v>0</v>
      </c>
      <c r="Q275" s="125">
        <v>0</v>
      </c>
      <c r="R275" s="52">
        <v>0</v>
      </c>
      <c r="S275" s="125">
        <v>0</v>
      </c>
      <c r="T275" s="52">
        <v>0</v>
      </c>
      <c r="U275" s="14"/>
      <c r="V275" s="97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</row>
    <row r="276" spans="1:39" s="90" customFormat="1" ht="24.75" customHeight="1" x14ac:dyDescent="0.25">
      <c r="A276" s="51">
        <v>236</v>
      </c>
      <c r="B276" s="12" t="s">
        <v>184</v>
      </c>
      <c r="C276" s="23">
        <f t="shared" si="29"/>
        <v>5132782.21</v>
      </c>
      <c r="D276" s="11">
        <v>256639.11</v>
      </c>
      <c r="E276" s="11">
        <v>299626.37</v>
      </c>
      <c r="F276" s="11">
        <v>1485220.67</v>
      </c>
      <c r="G276" s="11">
        <v>912959.34</v>
      </c>
      <c r="H276" s="11">
        <v>507229.52</v>
      </c>
      <c r="I276" s="11">
        <v>372634.56</v>
      </c>
      <c r="J276" s="11">
        <v>0</v>
      </c>
      <c r="K276" s="13">
        <v>0</v>
      </c>
      <c r="L276" s="11">
        <v>0</v>
      </c>
      <c r="M276" s="125">
        <v>333.4</v>
      </c>
      <c r="N276" s="11">
        <v>1298472.6399999999</v>
      </c>
      <c r="O276" s="125">
        <v>0</v>
      </c>
      <c r="P276" s="11">
        <v>0</v>
      </c>
      <c r="Q276" s="125">
        <v>0</v>
      </c>
      <c r="R276" s="11">
        <v>0</v>
      </c>
      <c r="S276" s="125">
        <v>0</v>
      </c>
      <c r="T276" s="11">
        <v>0</v>
      </c>
      <c r="U276" s="14"/>
      <c r="V276" s="97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</row>
    <row r="277" spans="1:39" s="90" customFormat="1" ht="24.75" customHeight="1" x14ac:dyDescent="0.25">
      <c r="A277" s="51">
        <v>237</v>
      </c>
      <c r="B277" s="12" t="s">
        <v>185</v>
      </c>
      <c r="C277" s="23">
        <f t="shared" si="29"/>
        <v>3213345.89</v>
      </c>
      <c r="D277" s="11">
        <v>160667.29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7">
        <v>0</v>
      </c>
      <c r="L277" s="11">
        <v>0</v>
      </c>
      <c r="M277" s="125">
        <v>0</v>
      </c>
      <c r="N277" s="52">
        <v>0</v>
      </c>
      <c r="O277" s="125">
        <v>0</v>
      </c>
      <c r="P277" s="52">
        <v>0</v>
      </c>
      <c r="Q277" s="125">
        <v>2193.5</v>
      </c>
      <c r="R277" s="52">
        <v>3052678.6</v>
      </c>
      <c r="S277" s="125">
        <v>0</v>
      </c>
      <c r="T277" s="52">
        <v>0</v>
      </c>
      <c r="U277" s="18"/>
      <c r="V277" s="97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</row>
    <row r="278" spans="1:39" s="90" customFormat="1" ht="24.75" customHeight="1" x14ac:dyDescent="0.25">
      <c r="A278" s="51">
        <v>238</v>
      </c>
      <c r="B278" s="12" t="s">
        <v>186</v>
      </c>
      <c r="C278" s="23">
        <f t="shared" si="29"/>
        <v>8310505.04</v>
      </c>
      <c r="D278" s="11">
        <v>415525.25</v>
      </c>
      <c r="E278" s="11">
        <v>967636.35</v>
      </c>
      <c r="F278" s="11">
        <v>4796485.38</v>
      </c>
      <c r="G278" s="11">
        <v>0</v>
      </c>
      <c r="H278" s="11">
        <v>0</v>
      </c>
      <c r="I278" s="11">
        <v>0</v>
      </c>
      <c r="J278" s="11">
        <v>0</v>
      </c>
      <c r="K278" s="117">
        <v>0</v>
      </c>
      <c r="L278" s="11">
        <v>0</v>
      </c>
      <c r="M278" s="125">
        <v>0</v>
      </c>
      <c r="N278" s="52">
        <v>0</v>
      </c>
      <c r="O278" s="125">
        <v>786.8</v>
      </c>
      <c r="P278" s="52">
        <v>2130858.06</v>
      </c>
      <c r="Q278" s="125">
        <v>0</v>
      </c>
      <c r="R278" s="52">
        <v>0</v>
      </c>
      <c r="S278" s="125">
        <v>0</v>
      </c>
      <c r="T278" s="52">
        <v>0</v>
      </c>
      <c r="U278" s="14"/>
      <c r="V278" s="97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</row>
    <row r="279" spans="1:39" s="90" customFormat="1" ht="24.75" customHeight="1" x14ac:dyDescent="0.25">
      <c r="A279" s="51">
        <v>239</v>
      </c>
      <c r="B279" s="12" t="s">
        <v>187</v>
      </c>
      <c r="C279" s="23">
        <f t="shared" si="29"/>
        <v>1875335.87</v>
      </c>
      <c r="D279" s="11">
        <v>93766.79</v>
      </c>
      <c r="E279" s="11">
        <v>299076.09000000003</v>
      </c>
      <c r="F279" s="11">
        <v>1482492.99</v>
      </c>
      <c r="G279" s="11">
        <v>0</v>
      </c>
      <c r="H279" s="11">
        <v>0</v>
      </c>
      <c r="I279" s="11">
        <v>0</v>
      </c>
      <c r="J279" s="11">
        <v>0</v>
      </c>
      <c r="K279" s="117">
        <v>0</v>
      </c>
      <c r="L279" s="11">
        <v>0</v>
      </c>
      <c r="M279" s="125">
        <v>0</v>
      </c>
      <c r="N279" s="52">
        <v>0</v>
      </c>
      <c r="O279" s="125">
        <v>0</v>
      </c>
      <c r="P279" s="52">
        <v>0</v>
      </c>
      <c r="Q279" s="125">
        <v>0</v>
      </c>
      <c r="R279" s="52">
        <v>0</v>
      </c>
      <c r="S279" s="125">
        <v>0</v>
      </c>
      <c r="T279" s="52">
        <v>0</v>
      </c>
      <c r="U279" s="14"/>
      <c r="V279" s="97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</row>
    <row r="280" spans="1:39" s="90" customFormat="1" ht="24.75" customHeight="1" x14ac:dyDescent="0.25">
      <c r="A280" s="51">
        <v>240</v>
      </c>
      <c r="B280" s="12" t="s">
        <v>188</v>
      </c>
      <c r="C280" s="23">
        <f t="shared" si="29"/>
        <v>23842757.07</v>
      </c>
      <c r="D280" s="11">
        <v>1192137.8500000001</v>
      </c>
      <c r="E280" s="11">
        <v>1404447.03</v>
      </c>
      <c r="F280" s="11">
        <v>6961716.1799999997</v>
      </c>
      <c r="G280" s="11">
        <v>4279339.71</v>
      </c>
      <c r="H280" s="11">
        <v>2377551.04</v>
      </c>
      <c r="I280" s="11">
        <v>1746660.37</v>
      </c>
      <c r="J280" s="11">
        <v>0</v>
      </c>
      <c r="K280" s="13">
        <v>0</v>
      </c>
      <c r="L280" s="11">
        <v>0</v>
      </c>
      <c r="M280" s="125">
        <v>1510</v>
      </c>
      <c r="N280" s="11">
        <v>5880904.8899999997</v>
      </c>
      <c r="O280" s="125">
        <v>0</v>
      </c>
      <c r="P280" s="11">
        <v>0</v>
      </c>
      <c r="Q280" s="125">
        <v>0</v>
      </c>
      <c r="R280" s="11">
        <v>0</v>
      </c>
      <c r="S280" s="125">
        <v>0</v>
      </c>
      <c r="T280" s="11">
        <v>0</v>
      </c>
      <c r="U280" s="14"/>
      <c r="V280" s="97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</row>
    <row r="281" spans="1:39" s="90" customFormat="1" ht="24.75" customHeight="1" x14ac:dyDescent="0.25">
      <c r="A281" s="51">
        <v>241</v>
      </c>
      <c r="B281" s="12" t="s">
        <v>189</v>
      </c>
      <c r="C281" s="23">
        <f t="shared" si="29"/>
        <v>13912298.380000001</v>
      </c>
      <c r="D281" s="11">
        <v>695614.92</v>
      </c>
      <c r="E281" s="11">
        <v>1106884.2</v>
      </c>
      <c r="F281" s="11">
        <v>5486724.2999999998</v>
      </c>
      <c r="G281" s="11">
        <v>3372667.97</v>
      </c>
      <c r="H281" s="11">
        <v>1873814.84</v>
      </c>
      <c r="I281" s="11">
        <v>1376592.15</v>
      </c>
      <c r="J281" s="11">
        <v>0</v>
      </c>
      <c r="K281" s="117">
        <v>0</v>
      </c>
      <c r="L281" s="11">
        <v>0</v>
      </c>
      <c r="M281" s="125">
        <v>0</v>
      </c>
      <c r="N281" s="52">
        <v>0</v>
      </c>
      <c r="O281" s="125">
        <v>0</v>
      </c>
      <c r="P281" s="52">
        <v>0</v>
      </c>
      <c r="Q281" s="125">
        <v>0</v>
      </c>
      <c r="R281" s="52">
        <v>0</v>
      </c>
      <c r="S281" s="125">
        <v>0</v>
      </c>
      <c r="T281" s="52">
        <v>0</v>
      </c>
      <c r="U281" s="14"/>
      <c r="V281" s="97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</row>
    <row r="282" spans="1:39" s="90" customFormat="1" ht="24.75" customHeight="1" x14ac:dyDescent="0.25">
      <c r="A282" s="51">
        <v>242</v>
      </c>
      <c r="B282" s="12" t="s">
        <v>190</v>
      </c>
      <c r="C282" s="23">
        <f t="shared" si="29"/>
        <v>12777181.65</v>
      </c>
      <c r="D282" s="11">
        <v>638859.07999999996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3">
        <v>0</v>
      </c>
      <c r="L282" s="11">
        <v>0</v>
      </c>
      <c r="M282" s="125">
        <v>1494.8</v>
      </c>
      <c r="N282" s="11">
        <v>5821706.3799999999</v>
      </c>
      <c r="O282" s="125">
        <v>0</v>
      </c>
      <c r="P282" s="11">
        <v>0</v>
      </c>
      <c r="Q282" s="125">
        <v>4358.8</v>
      </c>
      <c r="R282" s="11">
        <v>6316616.1900000004</v>
      </c>
      <c r="S282" s="125">
        <v>0</v>
      </c>
      <c r="T282" s="11">
        <v>0</v>
      </c>
      <c r="U282" s="18"/>
      <c r="V282" s="97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</row>
    <row r="283" spans="1:39" s="90" customFormat="1" ht="24.75" customHeight="1" x14ac:dyDescent="0.25">
      <c r="A283" s="51">
        <v>243</v>
      </c>
      <c r="B283" s="12" t="s">
        <v>191</v>
      </c>
      <c r="C283" s="23">
        <f t="shared" si="29"/>
        <v>13908473.800000001</v>
      </c>
      <c r="D283" s="11">
        <v>695423.69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3">
        <v>0</v>
      </c>
      <c r="L283" s="11">
        <v>0</v>
      </c>
      <c r="M283" s="125">
        <v>1756.6</v>
      </c>
      <c r="N283" s="11">
        <v>6841322.8700000001</v>
      </c>
      <c r="O283" s="125">
        <v>0</v>
      </c>
      <c r="P283" s="11">
        <v>0</v>
      </c>
      <c r="Q283" s="125">
        <v>4578.3999999999996</v>
      </c>
      <c r="R283" s="11">
        <v>6371727.2400000002</v>
      </c>
      <c r="S283" s="125">
        <v>0</v>
      </c>
      <c r="T283" s="11">
        <v>0</v>
      </c>
      <c r="U283" s="18"/>
      <c r="V283" s="97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</row>
    <row r="284" spans="1:39" s="90" customFormat="1" ht="24.75" customHeight="1" x14ac:dyDescent="0.25">
      <c r="A284" s="51">
        <v>244</v>
      </c>
      <c r="B284" s="12" t="s">
        <v>192</v>
      </c>
      <c r="C284" s="23">
        <f t="shared" si="29"/>
        <v>2678793.08</v>
      </c>
      <c r="D284" s="11">
        <v>133939.65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3">
        <v>0</v>
      </c>
      <c r="L284" s="11">
        <v>0</v>
      </c>
      <c r="M284" s="125">
        <v>780.5</v>
      </c>
      <c r="N284" s="11">
        <v>2544853.4300000002</v>
      </c>
      <c r="O284" s="125">
        <v>0</v>
      </c>
      <c r="P284" s="11">
        <v>0</v>
      </c>
      <c r="Q284" s="125">
        <v>0</v>
      </c>
      <c r="R284" s="11">
        <v>0</v>
      </c>
      <c r="S284" s="125">
        <v>0</v>
      </c>
      <c r="T284" s="11">
        <v>0</v>
      </c>
      <c r="U284" s="14"/>
      <c r="V284" s="97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</row>
    <row r="285" spans="1:39" s="90" customFormat="1" ht="24.75" customHeight="1" x14ac:dyDescent="0.25">
      <c r="A285" s="51">
        <v>245</v>
      </c>
      <c r="B285" s="12" t="s">
        <v>193</v>
      </c>
      <c r="C285" s="23">
        <f t="shared" si="29"/>
        <v>9436177.1500000004</v>
      </c>
      <c r="D285" s="11">
        <v>471808.86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3">
        <v>0</v>
      </c>
      <c r="L285" s="11">
        <v>0</v>
      </c>
      <c r="M285" s="125">
        <v>1324.3</v>
      </c>
      <c r="N285" s="11">
        <v>5157670.43</v>
      </c>
      <c r="O285" s="125">
        <v>0</v>
      </c>
      <c r="P285" s="11">
        <v>0</v>
      </c>
      <c r="Q285" s="125">
        <v>2735.3</v>
      </c>
      <c r="R285" s="11">
        <v>3806697.86</v>
      </c>
      <c r="S285" s="125">
        <v>0</v>
      </c>
      <c r="T285" s="11">
        <v>0</v>
      </c>
      <c r="U285" s="18"/>
      <c r="V285" s="97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</row>
    <row r="286" spans="1:39" s="90" customFormat="1" ht="24.75" customHeight="1" x14ac:dyDescent="0.25">
      <c r="A286" s="51">
        <v>246</v>
      </c>
      <c r="B286" s="12" t="s">
        <v>194</v>
      </c>
      <c r="C286" s="23">
        <f t="shared" si="29"/>
        <v>12408512.189999999</v>
      </c>
      <c r="D286" s="11">
        <v>620425.61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3">
        <v>0</v>
      </c>
      <c r="L286" s="11">
        <v>0</v>
      </c>
      <c r="M286" s="125">
        <v>1984.3</v>
      </c>
      <c r="N286" s="11">
        <v>7728132.1699999999</v>
      </c>
      <c r="O286" s="125">
        <v>1803.9</v>
      </c>
      <c r="P286" s="11">
        <v>4059954.41</v>
      </c>
      <c r="Q286" s="125">
        <v>0</v>
      </c>
      <c r="R286" s="11">
        <v>0</v>
      </c>
      <c r="S286" s="125">
        <v>0</v>
      </c>
      <c r="T286" s="11">
        <v>0</v>
      </c>
      <c r="U286" s="18"/>
      <c r="V286" s="97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</row>
    <row r="287" spans="1:39" s="90" customFormat="1" ht="24.75" customHeight="1" x14ac:dyDescent="0.25">
      <c r="A287" s="51">
        <v>247</v>
      </c>
      <c r="B287" s="12" t="s">
        <v>195</v>
      </c>
      <c r="C287" s="23">
        <f t="shared" si="29"/>
        <v>31798988.02</v>
      </c>
      <c r="D287" s="11">
        <v>1589949.4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3">
        <v>0</v>
      </c>
      <c r="L287" s="11">
        <v>0</v>
      </c>
      <c r="M287" s="125">
        <v>3852.5</v>
      </c>
      <c r="N287" s="11">
        <v>15004096.75</v>
      </c>
      <c r="O287" s="125">
        <v>0</v>
      </c>
      <c r="P287" s="11">
        <v>0</v>
      </c>
      <c r="Q287" s="125">
        <v>10925.5</v>
      </c>
      <c r="R287" s="11">
        <v>15204941.869999999</v>
      </c>
      <c r="S287" s="125">
        <v>0</v>
      </c>
      <c r="T287" s="11">
        <v>0</v>
      </c>
      <c r="U287" s="18"/>
      <c r="V287" s="97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</row>
    <row r="288" spans="1:39" s="90" customFormat="1" ht="24.75" customHeight="1" x14ac:dyDescent="0.25">
      <c r="A288" s="51">
        <v>248</v>
      </c>
      <c r="B288" s="12" t="s">
        <v>153</v>
      </c>
      <c r="C288" s="23">
        <f t="shared" si="29"/>
        <v>3253903.55</v>
      </c>
      <c r="D288" s="11">
        <v>162695.18</v>
      </c>
      <c r="E288" s="11">
        <v>86232.74</v>
      </c>
      <c r="F288" s="11">
        <v>440288.82</v>
      </c>
      <c r="G288" s="11">
        <v>0</v>
      </c>
      <c r="H288" s="11">
        <v>150380.01</v>
      </c>
      <c r="I288" s="11">
        <v>109899.97</v>
      </c>
      <c r="J288" s="11">
        <v>0</v>
      </c>
      <c r="K288" s="13">
        <v>0</v>
      </c>
      <c r="L288" s="11">
        <v>0</v>
      </c>
      <c r="M288" s="125">
        <v>271</v>
      </c>
      <c r="N288" s="11">
        <v>1319009.03</v>
      </c>
      <c r="O288" s="125">
        <v>0</v>
      </c>
      <c r="P288" s="11">
        <v>0</v>
      </c>
      <c r="Q288" s="125">
        <v>376.9</v>
      </c>
      <c r="R288" s="11">
        <v>985397.8</v>
      </c>
      <c r="S288" s="125">
        <v>0</v>
      </c>
      <c r="T288" s="11">
        <v>0</v>
      </c>
      <c r="U288" s="18"/>
      <c r="V288" s="97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</row>
    <row r="289" spans="1:39" s="90" customFormat="1" ht="24.75" customHeight="1" x14ac:dyDescent="0.25">
      <c r="A289" s="51">
        <v>249</v>
      </c>
      <c r="B289" s="12" t="s">
        <v>196</v>
      </c>
      <c r="C289" s="23">
        <f t="shared" si="29"/>
        <v>46262320.200000003</v>
      </c>
      <c r="D289" s="11">
        <v>2313116.0099999998</v>
      </c>
      <c r="E289" s="11">
        <v>2136481.85</v>
      </c>
      <c r="F289" s="11">
        <v>10590346.220000001</v>
      </c>
      <c r="G289" s="11">
        <v>6509844.4100000001</v>
      </c>
      <c r="H289" s="11">
        <v>3616793.34</v>
      </c>
      <c r="I289" s="11">
        <v>2657065.7999999998</v>
      </c>
      <c r="J289" s="11">
        <v>0</v>
      </c>
      <c r="K289" s="13">
        <v>0</v>
      </c>
      <c r="L289" s="11">
        <v>0</v>
      </c>
      <c r="M289" s="125">
        <v>2308.1</v>
      </c>
      <c r="N289" s="11">
        <v>8989216.2699999996</v>
      </c>
      <c r="O289" s="125">
        <v>0</v>
      </c>
      <c r="P289" s="11">
        <v>0</v>
      </c>
      <c r="Q289" s="125">
        <v>6789.9</v>
      </c>
      <c r="R289" s="11">
        <v>9449456.3000000007</v>
      </c>
      <c r="S289" s="125">
        <v>0</v>
      </c>
      <c r="T289" s="11">
        <v>0</v>
      </c>
      <c r="U289" s="18"/>
      <c r="V289" s="97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</row>
    <row r="290" spans="1:39" s="90" customFormat="1" ht="24.75" customHeight="1" x14ac:dyDescent="0.25">
      <c r="A290" s="51">
        <v>250</v>
      </c>
      <c r="B290" s="12" t="s">
        <v>197</v>
      </c>
      <c r="C290" s="23">
        <f t="shared" si="29"/>
        <v>16683921.529999999</v>
      </c>
      <c r="D290" s="11">
        <v>834196.08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3">
        <v>0</v>
      </c>
      <c r="L290" s="11">
        <v>0</v>
      </c>
      <c r="M290" s="125">
        <v>1981</v>
      </c>
      <c r="N290" s="11">
        <v>7715279.8600000003</v>
      </c>
      <c r="O290" s="125">
        <v>0</v>
      </c>
      <c r="P290" s="11">
        <v>0</v>
      </c>
      <c r="Q290" s="125">
        <v>5845</v>
      </c>
      <c r="R290" s="11">
        <v>8134445.5899999999</v>
      </c>
      <c r="S290" s="125">
        <v>0</v>
      </c>
      <c r="T290" s="11">
        <v>0</v>
      </c>
      <c r="U290" s="18"/>
      <c r="V290" s="97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</row>
    <row r="291" spans="1:39" s="90" customFormat="1" ht="24.75" customHeight="1" x14ac:dyDescent="0.25">
      <c r="A291" s="51">
        <v>251</v>
      </c>
      <c r="B291" s="12" t="s">
        <v>198</v>
      </c>
      <c r="C291" s="23">
        <f t="shared" si="29"/>
        <v>20238861.77</v>
      </c>
      <c r="D291" s="11">
        <v>1011943.09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3">
        <v>0</v>
      </c>
      <c r="L291" s="11">
        <v>0</v>
      </c>
      <c r="M291" s="125">
        <v>1738</v>
      </c>
      <c r="N291" s="11">
        <v>8459179.6999999993</v>
      </c>
      <c r="O291" s="125">
        <v>0</v>
      </c>
      <c r="P291" s="11">
        <v>0</v>
      </c>
      <c r="Q291" s="125">
        <v>4118.5</v>
      </c>
      <c r="R291" s="11">
        <v>10767738.98</v>
      </c>
      <c r="S291" s="125">
        <v>0</v>
      </c>
      <c r="T291" s="11">
        <v>0</v>
      </c>
      <c r="U291" s="18"/>
      <c r="V291" s="97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</row>
    <row r="292" spans="1:39" s="90" customFormat="1" ht="24.75" customHeight="1" x14ac:dyDescent="0.25">
      <c r="A292" s="51">
        <v>252</v>
      </c>
      <c r="B292" s="12" t="s">
        <v>199</v>
      </c>
      <c r="C292" s="23">
        <f t="shared" si="29"/>
        <v>10899907.85</v>
      </c>
      <c r="D292" s="11">
        <v>544995.39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7">
        <v>0</v>
      </c>
      <c r="L292" s="11">
        <v>0</v>
      </c>
      <c r="M292" s="125">
        <v>0</v>
      </c>
      <c r="N292" s="52">
        <v>0</v>
      </c>
      <c r="O292" s="125">
        <v>0</v>
      </c>
      <c r="P292" s="52">
        <v>0</v>
      </c>
      <c r="Q292" s="125">
        <v>3960.6</v>
      </c>
      <c r="R292" s="52">
        <v>10354912.460000001</v>
      </c>
      <c r="S292" s="125">
        <v>0</v>
      </c>
      <c r="T292" s="52">
        <v>0</v>
      </c>
      <c r="U292" s="18"/>
      <c r="V292" s="97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</row>
    <row r="293" spans="1:39" s="90" customFormat="1" ht="24.75" customHeight="1" x14ac:dyDescent="0.25">
      <c r="A293" s="51">
        <v>253</v>
      </c>
      <c r="B293" s="12" t="s">
        <v>200</v>
      </c>
      <c r="C293" s="23">
        <f t="shared" si="29"/>
        <v>12826941.59</v>
      </c>
      <c r="D293" s="11">
        <v>641347.07999999996</v>
      </c>
      <c r="E293" s="11">
        <v>0</v>
      </c>
      <c r="F293" s="11">
        <v>4166391.76</v>
      </c>
      <c r="G293" s="11">
        <v>2561064.7200000002</v>
      </c>
      <c r="H293" s="11">
        <v>1422897.57</v>
      </c>
      <c r="I293" s="11">
        <v>1045327.21</v>
      </c>
      <c r="J293" s="11">
        <v>0</v>
      </c>
      <c r="K293" s="117">
        <v>0</v>
      </c>
      <c r="L293" s="11">
        <v>0</v>
      </c>
      <c r="M293" s="125">
        <v>0</v>
      </c>
      <c r="N293" s="52">
        <v>0</v>
      </c>
      <c r="O293" s="125">
        <v>0</v>
      </c>
      <c r="P293" s="52">
        <v>0</v>
      </c>
      <c r="Q293" s="125">
        <v>2148.4</v>
      </c>
      <c r="R293" s="52">
        <v>2989913.25</v>
      </c>
      <c r="S293" s="125">
        <v>0</v>
      </c>
      <c r="T293" s="52">
        <v>0</v>
      </c>
      <c r="U293" s="18"/>
      <c r="V293" s="97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</row>
    <row r="294" spans="1:39" s="90" customFormat="1" ht="24.75" customHeight="1" x14ac:dyDescent="0.25">
      <c r="A294" s="51">
        <v>254</v>
      </c>
      <c r="B294" s="12" t="s">
        <v>201</v>
      </c>
      <c r="C294" s="23">
        <f t="shared" si="29"/>
        <v>16517357.32</v>
      </c>
      <c r="D294" s="11">
        <v>825867.87</v>
      </c>
      <c r="E294" s="11">
        <v>0</v>
      </c>
      <c r="F294" s="11">
        <v>5442535.9100000001</v>
      </c>
      <c r="G294" s="11">
        <v>3345505.54</v>
      </c>
      <c r="H294" s="11">
        <v>1858723.71</v>
      </c>
      <c r="I294" s="11">
        <v>1365505.5</v>
      </c>
      <c r="J294" s="11">
        <v>0</v>
      </c>
      <c r="K294" s="117">
        <v>0</v>
      </c>
      <c r="L294" s="11">
        <v>0</v>
      </c>
      <c r="M294" s="125">
        <v>0</v>
      </c>
      <c r="N294" s="52">
        <v>0</v>
      </c>
      <c r="O294" s="125">
        <v>0</v>
      </c>
      <c r="P294" s="52">
        <v>0</v>
      </c>
      <c r="Q294" s="125">
        <v>2643.7</v>
      </c>
      <c r="R294" s="52">
        <v>3679218.79</v>
      </c>
      <c r="S294" s="125">
        <v>0</v>
      </c>
      <c r="T294" s="52">
        <v>0</v>
      </c>
      <c r="U294" s="18"/>
      <c r="V294" s="97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</row>
    <row r="295" spans="1:39" s="90" customFormat="1" ht="24.75" customHeight="1" x14ac:dyDescent="0.25">
      <c r="A295" s="51">
        <v>255</v>
      </c>
      <c r="B295" s="12" t="s">
        <v>202</v>
      </c>
      <c r="C295" s="23">
        <f t="shared" si="29"/>
        <v>11923739.85</v>
      </c>
      <c r="D295" s="11">
        <v>596186.99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3">
        <v>0</v>
      </c>
      <c r="L295" s="11">
        <v>0</v>
      </c>
      <c r="M295" s="125">
        <v>1387.5</v>
      </c>
      <c r="N295" s="11">
        <v>5403811.6100000003</v>
      </c>
      <c r="O295" s="125">
        <v>0</v>
      </c>
      <c r="P295" s="11">
        <v>0</v>
      </c>
      <c r="Q295" s="125">
        <v>4256.5</v>
      </c>
      <c r="R295" s="11">
        <v>5923741.25</v>
      </c>
      <c r="S295" s="125">
        <v>0</v>
      </c>
      <c r="T295" s="11">
        <v>0</v>
      </c>
      <c r="U295" s="18"/>
      <c r="V295" s="97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</row>
    <row r="296" spans="1:39" s="90" customFormat="1" ht="24.75" customHeight="1" x14ac:dyDescent="0.25">
      <c r="A296" s="51">
        <v>256</v>
      </c>
      <c r="B296" s="12" t="s">
        <v>203</v>
      </c>
      <c r="C296" s="23">
        <f t="shared" si="29"/>
        <v>12455870.539999999</v>
      </c>
      <c r="D296" s="11">
        <v>622793.53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3">
        <v>0</v>
      </c>
      <c r="L296" s="11">
        <v>0</v>
      </c>
      <c r="M296" s="125">
        <v>1517.3</v>
      </c>
      <c r="N296" s="11">
        <v>5909335.7599999998</v>
      </c>
      <c r="O296" s="125">
        <v>0</v>
      </c>
      <c r="P296" s="11">
        <v>0</v>
      </c>
      <c r="Q296" s="125">
        <v>4256.5</v>
      </c>
      <c r="R296" s="11">
        <v>5923741.25</v>
      </c>
      <c r="S296" s="125">
        <v>0</v>
      </c>
      <c r="T296" s="11">
        <v>0</v>
      </c>
      <c r="U296" s="18"/>
      <c r="V296" s="97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</row>
    <row r="297" spans="1:39" s="90" customFormat="1" ht="24.75" customHeight="1" x14ac:dyDescent="0.25">
      <c r="A297" s="51">
        <v>257</v>
      </c>
      <c r="B297" s="12" t="s">
        <v>204</v>
      </c>
      <c r="C297" s="23">
        <f t="shared" si="29"/>
        <v>12247096.130000001</v>
      </c>
      <c r="D297" s="11">
        <v>612354.81000000006</v>
      </c>
      <c r="E297" s="11">
        <v>710573.98</v>
      </c>
      <c r="F297" s="11">
        <v>0</v>
      </c>
      <c r="G297" s="11">
        <v>2165113.67</v>
      </c>
      <c r="H297" s="11">
        <v>1202911.8</v>
      </c>
      <c r="I297" s="11">
        <v>883715.36</v>
      </c>
      <c r="J297" s="11">
        <v>0</v>
      </c>
      <c r="K297" s="13">
        <v>0</v>
      </c>
      <c r="L297" s="11">
        <v>0</v>
      </c>
      <c r="M297" s="125">
        <v>901.4</v>
      </c>
      <c r="N297" s="11">
        <v>3510627.6</v>
      </c>
      <c r="O297" s="125">
        <v>0</v>
      </c>
      <c r="P297" s="11">
        <v>0</v>
      </c>
      <c r="Q297" s="125">
        <v>1000</v>
      </c>
      <c r="R297" s="11">
        <v>3161798.91</v>
      </c>
      <c r="S297" s="125">
        <v>0</v>
      </c>
      <c r="T297" s="11">
        <v>0</v>
      </c>
      <c r="U297" s="17"/>
      <c r="V297" s="97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</row>
    <row r="298" spans="1:39" s="90" customFormat="1" ht="24.75" customHeight="1" x14ac:dyDescent="0.25">
      <c r="A298" s="51">
        <v>258</v>
      </c>
      <c r="B298" s="12" t="s">
        <v>205</v>
      </c>
      <c r="C298" s="23">
        <f t="shared" si="29"/>
        <v>22355542.199999999</v>
      </c>
      <c r="D298" s="11">
        <v>1117777.1100000001</v>
      </c>
      <c r="E298" s="11">
        <v>1413058.88</v>
      </c>
      <c r="F298" s="11">
        <v>7004404.3399999999</v>
      </c>
      <c r="G298" s="11">
        <v>4305579.95</v>
      </c>
      <c r="H298" s="11">
        <v>2392129.81</v>
      </c>
      <c r="I298" s="11">
        <v>1757370.61</v>
      </c>
      <c r="J298" s="11">
        <v>0</v>
      </c>
      <c r="K298" s="117">
        <v>0</v>
      </c>
      <c r="L298" s="11">
        <v>0</v>
      </c>
      <c r="M298" s="125">
        <v>0</v>
      </c>
      <c r="N298" s="52">
        <v>0</v>
      </c>
      <c r="O298" s="125">
        <v>0</v>
      </c>
      <c r="P298" s="52">
        <v>0</v>
      </c>
      <c r="Q298" s="125">
        <v>1000</v>
      </c>
      <c r="R298" s="52">
        <v>4365221.5</v>
      </c>
      <c r="S298" s="125">
        <v>0</v>
      </c>
      <c r="T298" s="52">
        <v>0</v>
      </c>
      <c r="U298" s="17"/>
      <c r="V298" s="97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</row>
    <row r="299" spans="1:39" s="90" customFormat="1" ht="24.75" customHeight="1" x14ac:dyDescent="0.25">
      <c r="A299" s="51">
        <v>259</v>
      </c>
      <c r="B299" s="12" t="s">
        <v>206</v>
      </c>
      <c r="C299" s="23">
        <f t="shared" si="29"/>
        <v>12916358.17</v>
      </c>
      <c r="D299" s="11">
        <v>645817.91</v>
      </c>
      <c r="E299" s="11">
        <v>475217.49</v>
      </c>
      <c r="F299" s="11">
        <v>2809249.69</v>
      </c>
      <c r="G299" s="11">
        <v>1162995.6100000001</v>
      </c>
      <c r="H299" s="11">
        <v>588042.52</v>
      </c>
      <c r="I299" s="11">
        <v>550967.19999999995</v>
      </c>
      <c r="J299" s="11">
        <v>0</v>
      </c>
      <c r="K299" s="13">
        <v>0</v>
      </c>
      <c r="L299" s="11">
        <v>0</v>
      </c>
      <c r="M299" s="125">
        <v>389.8</v>
      </c>
      <c r="N299" s="11">
        <v>2029139.57</v>
      </c>
      <c r="O299" s="125">
        <v>0</v>
      </c>
      <c r="P299" s="11">
        <v>0</v>
      </c>
      <c r="Q299" s="125">
        <v>2345</v>
      </c>
      <c r="R299" s="11">
        <v>4654928.18</v>
      </c>
      <c r="S299" s="125">
        <v>0</v>
      </c>
      <c r="T299" s="11">
        <v>0</v>
      </c>
      <c r="U299" s="18"/>
      <c r="V299" s="97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</row>
    <row r="300" spans="1:39" s="90" customFormat="1" ht="24.75" customHeight="1" x14ac:dyDescent="0.25">
      <c r="A300" s="51">
        <v>260</v>
      </c>
      <c r="B300" s="12" t="s">
        <v>207</v>
      </c>
      <c r="C300" s="23">
        <f t="shared" si="29"/>
        <v>31152555.210000001</v>
      </c>
      <c r="D300" s="11">
        <v>1557627.76</v>
      </c>
      <c r="E300" s="11">
        <v>1833801.44</v>
      </c>
      <c r="F300" s="11">
        <v>9089986.9399999995</v>
      </c>
      <c r="G300" s="11">
        <v>5587579.4199999999</v>
      </c>
      <c r="H300" s="11">
        <v>3104393.71</v>
      </c>
      <c r="I300" s="11">
        <v>2280633.0299999998</v>
      </c>
      <c r="J300" s="11">
        <v>0</v>
      </c>
      <c r="K300" s="13">
        <v>0</v>
      </c>
      <c r="L300" s="11">
        <v>0</v>
      </c>
      <c r="M300" s="125">
        <v>1976.7</v>
      </c>
      <c r="N300" s="11">
        <v>7698532.9100000001</v>
      </c>
      <c r="O300" s="125">
        <v>0</v>
      </c>
      <c r="P300" s="11">
        <v>0</v>
      </c>
      <c r="Q300" s="125">
        <v>0</v>
      </c>
      <c r="R300" s="11">
        <v>0</v>
      </c>
      <c r="S300" s="125">
        <v>0</v>
      </c>
      <c r="T300" s="11">
        <v>0</v>
      </c>
      <c r="U300" s="14"/>
      <c r="V300" s="97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</row>
    <row r="301" spans="1:39" s="90" customFormat="1" ht="24.75" customHeight="1" x14ac:dyDescent="0.25">
      <c r="A301" s="51">
        <v>261</v>
      </c>
      <c r="B301" s="12" t="s">
        <v>208</v>
      </c>
      <c r="C301" s="23">
        <f t="shared" si="29"/>
        <v>2436174.37</v>
      </c>
      <c r="D301" s="11">
        <v>121808.72</v>
      </c>
      <c r="E301" s="11">
        <v>0</v>
      </c>
      <c r="F301" s="11">
        <v>2314365.65</v>
      </c>
      <c r="G301" s="11">
        <v>0</v>
      </c>
      <c r="H301" s="11">
        <v>0</v>
      </c>
      <c r="I301" s="11">
        <v>0</v>
      </c>
      <c r="J301" s="11">
        <v>0</v>
      </c>
      <c r="K301" s="117">
        <v>0</v>
      </c>
      <c r="L301" s="11">
        <v>0</v>
      </c>
      <c r="M301" s="125">
        <v>0</v>
      </c>
      <c r="N301" s="52">
        <v>0</v>
      </c>
      <c r="O301" s="125">
        <v>0</v>
      </c>
      <c r="P301" s="52">
        <v>0</v>
      </c>
      <c r="Q301" s="125">
        <v>0</v>
      </c>
      <c r="R301" s="52">
        <v>0</v>
      </c>
      <c r="S301" s="125">
        <v>0</v>
      </c>
      <c r="T301" s="52">
        <v>0</v>
      </c>
      <c r="U301" s="14"/>
      <c r="V301" s="97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</row>
    <row r="302" spans="1:39" s="90" customFormat="1" ht="24.75" customHeight="1" x14ac:dyDescent="0.25">
      <c r="A302" s="51">
        <v>262</v>
      </c>
      <c r="B302" s="12" t="s">
        <v>209</v>
      </c>
      <c r="C302" s="23">
        <f t="shared" si="29"/>
        <v>4527049.3899999997</v>
      </c>
      <c r="D302" s="11">
        <v>226352.47</v>
      </c>
      <c r="E302" s="11">
        <v>0</v>
      </c>
      <c r="F302" s="11">
        <v>2296023.63</v>
      </c>
      <c r="G302" s="11">
        <v>0</v>
      </c>
      <c r="H302" s="11">
        <v>0</v>
      </c>
      <c r="I302" s="11">
        <v>0</v>
      </c>
      <c r="J302" s="11">
        <v>0</v>
      </c>
      <c r="K302" s="13">
        <v>0</v>
      </c>
      <c r="L302" s="11">
        <v>0</v>
      </c>
      <c r="M302" s="125">
        <v>385.1</v>
      </c>
      <c r="N302" s="11">
        <v>2004673.29</v>
      </c>
      <c r="O302" s="125">
        <v>0</v>
      </c>
      <c r="P302" s="11">
        <v>0</v>
      </c>
      <c r="Q302" s="125">
        <v>0</v>
      </c>
      <c r="R302" s="11">
        <v>0</v>
      </c>
      <c r="S302" s="125">
        <v>0</v>
      </c>
      <c r="T302" s="11">
        <v>0</v>
      </c>
      <c r="U302" s="14"/>
      <c r="V302" s="97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</row>
    <row r="303" spans="1:39" s="72" customFormat="1" ht="24.75" customHeight="1" x14ac:dyDescent="0.25">
      <c r="A303" s="171" t="s">
        <v>77</v>
      </c>
      <c r="B303" s="171"/>
      <c r="C303" s="76">
        <f t="shared" si="29"/>
        <v>916749147.53999996</v>
      </c>
      <c r="D303" s="42">
        <f>ROUND(SUM(D241:D302),2)</f>
        <v>45837457.399999999</v>
      </c>
      <c r="E303" s="42">
        <f t="shared" ref="E303:T303" si="30">ROUND(SUM(E241:E302),2)</f>
        <v>41443361.030000001</v>
      </c>
      <c r="F303" s="42">
        <f t="shared" si="30"/>
        <v>210852600.05000001</v>
      </c>
      <c r="G303" s="42">
        <f t="shared" si="30"/>
        <v>112122020.39</v>
      </c>
      <c r="H303" s="42">
        <f t="shared" si="30"/>
        <v>62271708.799999997</v>
      </c>
      <c r="I303" s="42">
        <f t="shared" si="30"/>
        <v>44890168.960000001</v>
      </c>
      <c r="J303" s="42">
        <f t="shared" si="30"/>
        <v>0</v>
      </c>
      <c r="K303" s="42">
        <f t="shared" si="30"/>
        <v>0</v>
      </c>
      <c r="L303" s="42">
        <f t="shared" si="30"/>
        <v>0</v>
      </c>
      <c r="M303" s="42">
        <f t="shared" si="30"/>
        <v>50583.199999999997</v>
      </c>
      <c r="N303" s="42">
        <f t="shared" si="30"/>
        <v>199577523.11000001</v>
      </c>
      <c r="O303" s="42">
        <f t="shared" si="30"/>
        <v>5003.3</v>
      </c>
      <c r="P303" s="42">
        <f t="shared" si="30"/>
        <v>11848848.75</v>
      </c>
      <c r="Q303" s="42">
        <f t="shared" si="30"/>
        <v>113161.7</v>
      </c>
      <c r="R303" s="42">
        <f t="shared" si="30"/>
        <v>187905459.05000001</v>
      </c>
      <c r="S303" s="42">
        <f t="shared" si="30"/>
        <v>0</v>
      </c>
      <c r="T303" s="42">
        <f t="shared" si="30"/>
        <v>0</v>
      </c>
      <c r="U303" s="7"/>
      <c r="V303" s="29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</row>
    <row r="304" spans="1:39" s="73" customFormat="1" ht="24.75" customHeight="1" x14ac:dyDescent="0.25">
      <c r="A304" s="175" t="s">
        <v>44</v>
      </c>
      <c r="B304" s="175"/>
      <c r="C304" s="175"/>
      <c r="D304" s="11"/>
      <c r="E304" s="11"/>
      <c r="F304" s="11"/>
      <c r="G304" s="11"/>
      <c r="H304" s="11"/>
      <c r="I304" s="11"/>
      <c r="J304" s="11"/>
      <c r="K304" s="45"/>
      <c r="L304" s="11"/>
      <c r="M304" s="45"/>
      <c r="N304" s="11"/>
      <c r="O304" s="45"/>
      <c r="P304" s="11"/>
      <c r="Q304" s="45"/>
      <c r="R304" s="11"/>
      <c r="S304" s="45"/>
      <c r="T304" s="11"/>
      <c r="U304" s="9"/>
      <c r="V304" s="30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</row>
    <row r="305" spans="1:39" s="90" customFormat="1" ht="24.75" customHeight="1" x14ac:dyDescent="0.25">
      <c r="A305" s="51">
        <v>263</v>
      </c>
      <c r="B305" s="12" t="s">
        <v>386</v>
      </c>
      <c r="C305" s="23">
        <f t="shared" ref="C305:C314" si="31">ROUND(SUM(D305+E305+F305+G305+H305+I305+J305+L305+N305+P305+R305+T305),2)</f>
        <v>3143448.86</v>
      </c>
      <c r="D305" s="11">
        <v>157172.44</v>
      </c>
      <c r="E305" s="11">
        <v>246624.76</v>
      </c>
      <c r="F305" s="11">
        <v>1246671.6200000001</v>
      </c>
      <c r="G305" s="11">
        <v>757465.8</v>
      </c>
      <c r="H305" s="11">
        <v>422250.87</v>
      </c>
      <c r="I305" s="11">
        <v>313263.37</v>
      </c>
      <c r="J305" s="11">
        <v>0</v>
      </c>
      <c r="K305" s="117">
        <v>0</v>
      </c>
      <c r="L305" s="11">
        <v>0</v>
      </c>
      <c r="M305" s="125">
        <v>0</v>
      </c>
      <c r="N305" s="52">
        <v>0</v>
      </c>
      <c r="O305" s="125">
        <v>0</v>
      </c>
      <c r="P305" s="52">
        <v>0</v>
      </c>
      <c r="Q305" s="125">
        <v>0</v>
      </c>
      <c r="R305" s="52">
        <v>0</v>
      </c>
      <c r="S305" s="125">
        <v>0</v>
      </c>
      <c r="T305" s="52">
        <v>0</v>
      </c>
      <c r="U305" s="2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</row>
    <row r="306" spans="1:39" s="90" customFormat="1" ht="24.75" customHeight="1" x14ac:dyDescent="0.25">
      <c r="A306" s="51">
        <v>264</v>
      </c>
      <c r="B306" s="12" t="s">
        <v>387</v>
      </c>
      <c r="C306" s="23">
        <f t="shared" si="31"/>
        <v>18817894.620000001</v>
      </c>
      <c r="D306" s="11">
        <v>940894.73</v>
      </c>
      <c r="E306" s="11">
        <v>930660.14</v>
      </c>
      <c r="F306" s="11">
        <v>4704424.47</v>
      </c>
      <c r="G306" s="11">
        <v>2858363.47</v>
      </c>
      <c r="H306" s="11">
        <v>1593400.61</v>
      </c>
      <c r="I306" s="11">
        <v>0</v>
      </c>
      <c r="J306" s="11">
        <v>0</v>
      </c>
      <c r="K306" s="13">
        <v>0</v>
      </c>
      <c r="L306" s="11">
        <v>0</v>
      </c>
      <c r="M306" s="125">
        <v>1172</v>
      </c>
      <c r="N306" s="11">
        <v>5909125.5499999998</v>
      </c>
      <c r="O306" s="125">
        <v>0</v>
      </c>
      <c r="P306" s="11">
        <v>0</v>
      </c>
      <c r="Q306" s="125">
        <v>700</v>
      </c>
      <c r="R306" s="11">
        <v>1881025.65</v>
      </c>
      <c r="S306" s="125">
        <v>0</v>
      </c>
      <c r="T306" s="11">
        <v>0</v>
      </c>
      <c r="U306" s="2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</row>
    <row r="307" spans="1:39" s="90" customFormat="1" ht="24.75" customHeight="1" x14ac:dyDescent="0.25">
      <c r="A307" s="51">
        <v>265</v>
      </c>
      <c r="B307" s="12" t="s">
        <v>388</v>
      </c>
      <c r="C307" s="23">
        <f t="shared" si="31"/>
        <v>17680402.010000002</v>
      </c>
      <c r="D307" s="11">
        <v>884020.1</v>
      </c>
      <c r="E307" s="11">
        <v>0</v>
      </c>
      <c r="F307" s="11">
        <v>4659303.88</v>
      </c>
      <c r="G307" s="11">
        <v>0</v>
      </c>
      <c r="H307" s="11">
        <v>0</v>
      </c>
      <c r="I307" s="11">
        <v>1170788.8899999999</v>
      </c>
      <c r="J307" s="11">
        <v>0</v>
      </c>
      <c r="K307" s="13">
        <v>0</v>
      </c>
      <c r="L307" s="11">
        <v>0</v>
      </c>
      <c r="M307" s="125">
        <v>902</v>
      </c>
      <c r="N307" s="11">
        <v>4547808.2300000004</v>
      </c>
      <c r="O307" s="125">
        <v>901</v>
      </c>
      <c r="P307" s="11">
        <v>2124368.0699999998</v>
      </c>
      <c r="Q307" s="125">
        <v>1598</v>
      </c>
      <c r="R307" s="11">
        <v>4294112.84</v>
      </c>
      <c r="S307" s="125">
        <v>0</v>
      </c>
      <c r="T307" s="11">
        <v>0</v>
      </c>
      <c r="U307" s="2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</row>
    <row r="308" spans="1:39" s="90" customFormat="1" ht="24.75" customHeight="1" x14ac:dyDescent="0.25">
      <c r="A308" s="51">
        <v>266</v>
      </c>
      <c r="B308" s="12" t="s">
        <v>389</v>
      </c>
      <c r="C308" s="23">
        <f t="shared" si="31"/>
        <v>2987240.96</v>
      </c>
      <c r="D308" s="11">
        <v>149362.04999999999</v>
      </c>
      <c r="E308" s="11">
        <v>0</v>
      </c>
      <c r="F308" s="11">
        <v>0</v>
      </c>
      <c r="G308" s="11">
        <v>1439802.37</v>
      </c>
      <c r="H308" s="11">
        <v>802620.8</v>
      </c>
      <c r="I308" s="11">
        <v>595455.74</v>
      </c>
      <c r="J308" s="11">
        <v>0</v>
      </c>
      <c r="K308" s="117">
        <v>0</v>
      </c>
      <c r="L308" s="11">
        <v>0</v>
      </c>
      <c r="M308" s="125">
        <v>0</v>
      </c>
      <c r="N308" s="52">
        <v>0</v>
      </c>
      <c r="O308" s="125">
        <v>0</v>
      </c>
      <c r="P308" s="52">
        <v>0</v>
      </c>
      <c r="Q308" s="125">
        <v>0</v>
      </c>
      <c r="R308" s="52">
        <v>0</v>
      </c>
      <c r="S308" s="125">
        <v>0</v>
      </c>
      <c r="T308" s="52">
        <v>0</v>
      </c>
      <c r="U308" s="2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</row>
    <row r="309" spans="1:39" s="90" customFormat="1" ht="24.75" customHeight="1" x14ac:dyDescent="0.25">
      <c r="A309" s="51">
        <v>267</v>
      </c>
      <c r="B309" s="12" t="s">
        <v>390</v>
      </c>
      <c r="C309" s="23">
        <f t="shared" si="31"/>
        <v>21628700.879999999</v>
      </c>
      <c r="D309" s="11">
        <v>1081435.04</v>
      </c>
      <c r="E309" s="11">
        <v>806359.76</v>
      </c>
      <c r="F309" s="11">
        <v>4076094.4</v>
      </c>
      <c r="G309" s="11">
        <v>0</v>
      </c>
      <c r="H309" s="11">
        <v>0</v>
      </c>
      <c r="I309" s="11">
        <v>1024240.13</v>
      </c>
      <c r="J309" s="11">
        <v>0</v>
      </c>
      <c r="K309" s="13">
        <v>0</v>
      </c>
      <c r="L309" s="11">
        <v>0</v>
      </c>
      <c r="M309" s="125">
        <v>1598</v>
      </c>
      <c r="N309" s="11">
        <v>8056981.7699999996</v>
      </c>
      <c r="O309" s="125">
        <v>0</v>
      </c>
      <c r="P309" s="11">
        <v>0</v>
      </c>
      <c r="Q309" s="125">
        <v>2450</v>
      </c>
      <c r="R309" s="11">
        <v>6583589.7800000003</v>
      </c>
      <c r="S309" s="125">
        <v>0</v>
      </c>
      <c r="T309" s="11">
        <v>0</v>
      </c>
      <c r="U309" s="2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</row>
    <row r="310" spans="1:39" s="90" customFormat="1" ht="24.75" customHeight="1" x14ac:dyDescent="0.25">
      <c r="A310" s="51">
        <v>268</v>
      </c>
      <c r="B310" s="12" t="s">
        <v>391</v>
      </c>
      <c r="C310" s="23">
        <f t="shared" si="31"/>
        <v>4811928.13</v>
      </c>
      <c r="D310" s="11">
        <v>240596.41</v>
      </c>
      <c r="E310" s="11">
        <v>362697.51</v>
      </c>
      <c r="F310" s="11">
        <v>1833411.54</v>
      </c>
      <c r="G310" s="11">
        <v>1113963.3700000001</v>
      </c>
      <c r="H310" s="11">
        <v>620981.18000000005</v>
      </c>
      <c r="I310" s="11">
        <v>460699.26</v>
      </c>
      <c r="J310" s="11">
        <v>179578.86</v>
      </c>
      <c r="K310" s="117">
        <v>0</v>
      </c>
      <c r="L310" s="11">
        <v>0</v>
      </c>
      <c r="M310" s="125">
        <v>0</v>
      </c>
      <c r="N310" s="52">
        <v>0</v>
      </c>
      <c r="O310" s="125">
        <v>0</v>
      </c>
      <c r="P310" s="52">
        <v>0</v>
      </c>
      <c r="Q310" s="125">
        <v>0</v>
      </c>
      <c r="R310" s="52">
        <v>0</v>
      </c>
      <c r="S310" s="125">
        <v>0</v>
      </c>
      <c r="T310" s="52">
        <v>0</v>
      </c>
      <c r="U310" s="2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</row>
    <row r="311" spans="1:39" s="90" customFormat="1" ht="24.75" customHeight="1" x14ac:dyDescent="0.25">
      <c r="A311" s="51">
        <v>269</v>
      </c>
      <c r="B311" s="12" t="s">
        <v>392</v>
      </c>
      <c r="C311" s="23">
        <f t="shared" si="31"/>
        <v>1607154</v>
      </c>
      <c r="D311" s="11">
        <v>80357.7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7">
        <v>0</v>
      </c>
      <c r="L311" s="11">
        <v>0</v>
      </c>
      <c r="M311" s="125">
        <v>0</v>
      </c>
      <c r="N311" s="52">
        <v>0</v>
      </c>
      <c r="O311" s="125">
        <v>0</v>
      </c>
      <c r="P311" s="52">
        <v>0</v>
      </c>
      <c r="Q311" s="125">
        <v>300</v>
      </c>
      <c r="R311" s="52">
        <v>1526796.3</v>
      </c>
      <c r="S311" s="125">
        <v>0</v>
      </c>
      <c r="T311" s="52">
        <v>0</v>
      </c>
      <c r="U311" s="2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</row>
    <row r="312" spans="1:39" s="90" customFormat="1" ht="24.75" customHeight="1" x14ac:dyDescent="0.25">
      <c r="A312" s="51">
        <v>270</v>
      </c>
      <c r="B312" s="12" t="s">
        <v>393</v>
      </c>
      <c r="C312" s="23">
        <f t="shared" si="31"/>
        <v>803880.03</v>
      </c>
      <c r="D312" s="11">
        <v>40194</v>
      </c>
      <c r="E312" s="11">
        <v>56162.8</v>
      </c>
      <c r="F312" s="11">
        <v>306014.53000000003</v>
      </c>
      <c r="G312" s="11">
        <v>0</v>
      </c>
      <c r="H312" s="11">
        <v>0</v>
      </c>
      <c r="I312" s="11">
        <v>69702.62</v>
      </c>
      <c r="J312" s="11">
        <v>0</v>
      </c>
      <c r="K312" s="13">
        <v>0</v>
      </c>
      <c r="L312" s="11">
        <v>0</v>
      </c>
      <c r="M312" s="125">
        <v>124</v>
      </c>
      <c r="N312" s="11">
        <v>331806.08000000002</v>
      </c>
      <c r="O312" s="125">
        <v>0</v>
      </c>
      <c r="P312" s="11">
        <v>0</v>
      </c>
      <c r="Q312" s="125">
        <v>0</v>
      </c>
      <c r="R312" s="11">
        <v>0</v>
      </c>
      <c r="S312" s="125">
        <v>0</v>
      </c>
      <c r="T312" s="11">
        <v>0</v>
      </c>
      <c r="U312" s="2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</row>
    <row r="313" spans="1:39" s="90" customFormat="1" ht="24.75" customHeight="1" x14ac:dyDescent="0.25">
      <c r="A313" s="51">
        <v>271</v>
      </c>
      <c r="B313" s="12" t="s">
        <v>394</v>
      </c>
      <c r="C313" s="23">
        <f t="shared" si="31"/>
        <v>1710375.9</v>
      </c>
      <c r="D313" s="11">
        <v>85518.8</v>
      </c>
      <c r="E313" s="11">
        <v>0</v>
      </c>
      <c r="F313" s="11">
        <v>0</v>
      </c>
      <c r="G313" s="11">
        <v>0</v>
      </c>
      <c r="H313" s="11">
        <v>0</v>
      </c>
      <c r="I313" s="11">
        <v>196538.95</v>
      </c>
      <c r="J313" s="11">
        <v>0</v>
      </c>
      <c r="K313" s="13">
        <v>0</v>
      </c>
      <c r="L313" s="11">
        <v>0</v>
      </c>
      <c r="M313" s="125">
        <v>533.78</v>
      </c>
      <c r="N313" s="11">
        <v>1428318.15</v>
      </c>
      <c r="O313" s="125">
        <v>0</v>
      </c>
      <c r="P313" s="11">
        <v>0</v>
      </c>
      <c r="Q313" s="125">
        <v>0</v>
      </c>
      <c r="R313" s="11">
        <v>0</v>
      </c>
      <c r="S313" s="125">
        <v>0</v>
      </c>
      <c r="T313" s="11">
        <v>0</v>
      </c>
      <c r="U313" s="2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</row>
    <row r="314" spans="1:39" s="105" customFormat="1" ht="24.75" customHeight="1" x14ac:dyDescent="0.25">
      <c r="A314" s="151" t="s">
        <v>45</v>
      </c>
      <c r="B314" s="151"/>
      <c r="C314" s="76">
        <f t="shared" si="31"/>
        <v>73191025.390000001</v>
      </c>
      <c r="D314" s="42">
        <f>ROUND(SUM(D305:D313),2)</f>
        <v>3659551.27</v>
      </c>
      <c r="E314" s="42">
        <f t="shared" ref="E314:T314" si="32">ROUND(SUM(E305:E313),2)</f>
        <v>2402504.9700000002</v>
      </c>
      <c r="F314" s="42">
        <f t="shared" si="32"/>
        <v>16825920.440000001</v>
      </c>
      <c r="G314" s="42">
        <f t="shared" si="32"/>
        <v>6169595.0099999998</v>
      </c>
      <c r="H314" s="42">
        <f t="shared" si="32"/>
        <v>3439253.46</v>
      </c>
      <c r="I314" s="42">
        <f t="shared" si="32"/>
        <v>3830688.96</v>
      </c>
      <c r="J314" s="42">
        <f t="shared" si="32"/>
        <v>179578.86</v>
      </c>
      <c r="K314" s="42">
        <f t="shared" si="32"/>
        <v>0</v>
      </c>
      <c r="L314" s="42">
        <f t="shared" si="32"/>
        <v>0</v>
      </c>
      <c r="M314" s="42">
        <f t="shared" si="32"/>
        <v>4329.78</v>
      </c>
      <c r="N314" s="42">
        <f t="shared" si="32"/>
        <v>20274039.780000001</v>
      </c>
      <c r="O314" s="42">
        <f t="shared" si="32"/>
        <v>901</v>
      </c>
      <c r="P314" s="42">
        <f t="shared" si="32"/>
        <v>2124368.0699999998</v>
      </c>
      <c r="Q314" s="42">
        <f t="shared" si="32"/>
        <v>5048</v>
      </c>
      <c r="R314" s="42">
        <f t="shared" si="32"/>
        <v>14285524.57</v>
      </c>
      <c r="S314" s="42">
        <f t="shared" si="32"/>
        <v>0</v>
      </c>
      <c r="T314" s="42">
        <f t="shared" si="32"/>
        <v>0</v>
      </c>
      <c r="U314" s="104"/>
      <c r="V314" s="32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</row>
    <row r="315" spans="1:39" s="105" customFormat="1" ht="24.75" customHeight="1" x14ac:dyDescent="0.25">
      <c r="A315" s="146" t="s">
        <v>46</v>
      </c>
      <c r="B315" s="147"/>
      <c r="C315" s="148"/>
      <c r="D315" s="11"/>
      <c r="E315" s="11"/>
      <c r="F315" s="11"/>
      <c r="G315" s="11"/>
      <c r="H315" s="11"/>
      <c r="I315" s="11"/>
      <c r="J315" s="11"/>
      <c r="K315" s="45"/>
      <c r="L315" s="11"/>
      <c r="M315" s="68"/>
      <c r="N315" s="11"/>
      <c r="O315" s="45"/>
      <c r="P315" s="11"/>
      <c r="Q315" s="68"/>
      <c r="R315" s="11"/>
      <c r="S315" s="45"/>
      <c r="T315" s="11"/>
      <c r="U315" s="104"/>
      <c r="V315" s="32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</row>
    <row r="316" spans="1:39" s="90" customFormat="1" ht="24.75" customHeight="1" x14ac:dyDescent="0.25">
      <c r="A316" s="40">
        <v>272</v>
      </c>
      <c r="B316" s="12" t="s">
        <v>422</v>
      </c>
      <c r="C316" s="23">
        <f t="shared" ref="C316:C329" si="33">ROUND(SUM(D316+E316+F316+G316+H316+I316+J316+L316+N316+P316+R316+T316),2)</f>
        <v>472042.71</v>
      </c>
      <c r="D316" s="11">
        <v>23602.14</v>
      </c>
      <c r="E316" s="11">
        <v>0</v>
      </c>
      <c r="F316" s="11">
        <v>244643.97719999999</v>
      </c>
      <c r="G316" s="11">
        <v>102860.60399999999</v>
      </c>
      <c r="H316" s="11">
        <v>52110.596999999994</v>
      </c>
      <c r="I316" s="11">
        <v>48825.390599999992</v>
      </c>
      <c r="J316" s="11">
        <v>0</v>
      </c>
      <c r="K316" s="117">
        <v>0</v>
      </c>
      <c r="L316" s="11">
        <v>0</v>
      </c>
      <c r="M316" s="125">
        <v>0</v>
      </c>
      <c r="N316" s="52">
        <v>0</v>
      </c>
      <c r="O316" s="125">
        <v>0</v>
      </c>
      <c r="P316" s="52">
        <v>0</v>
      </c>
      <c r="Q316" s="125">
        <v>0</v>
      </c>
      <c r="R316" s="52">
        <v>0</v>
      </c>
      <c r="S316" s="125">
        <v>0</v>
      </c>
      <c r="T316" s="52">
        <v>0</v>
      </c>
      <c r="U316" s="14"/>
      <c r="V316" s="97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</row>
    <row r="317" spans="1:39" s="90" customFormat="1" ht="24.75" customHeight="1" x14ac:dyDescent="0.25">
      <c r="A317" s="40">
        <v>273</v>
      </c>
      <c r="B317" s="12" t="s">
        <v>423</v>
      </c>
      <c r="C317" s="23">
        <f t="shared" si="33"/>
        <v>489263.93</v>
      </c>
      <c r="D317" s="11">
        <v>24463.200000000001</v>
      </c>
      <c r="E317" s="11">
        <v>0</v>
      </c>
      <c r="F317" s="11">
        <v>253569.16070000001</v>
      </c>
      <c r="G317" s="11">
        <v>106613.19899999999</v>
      </c>
      <c r="H317" s="11">
        <v>54011.713249999993</v>
      </c>
      <c r="I317" s="11">
        <v>50606.654849999992</v>
      </c>
      <c r="J317" s="11">
        <v>0</v>
      </c>
      <c r="K317" s="117">
        <v>0</v>
      </c>
      <c r="L317" s="11">
        <v>0</v>
      </c>
      <c r="M317" s="125">
        <v>0</v>
      </c>
      <c r="N317" s="52">
        <v>0</v>
      </c>
      <c r="O317" s="125">
        <v>0</v>
      </c>
      <c r="P317" s="52">
        <v>0</v>
      </c>
      <c r="Q317" s="125">
        <v>0</v>
      </c>
      <c r="R317" s="52">
        <v>0</v>
      </c>
      <c r="S317" s="125">
        <v>0</v>
      </c>
      <c r="T317" s="52">
        <v>0</v>
      </c>
      <c r="U317" s="14"/>
      <c r="V317" s="97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</row>
    <row r="318" spans="1:39" s="90" customFormat="1" ht="24.75" customHeight="1" x14ac:dyDescent="0.25">
      <c r="A318" s="40">
        <v>274</v>
      </c>
      <c r="B318" s="12" t="s">
        <v>216</v>
      </c>
      <c r="C318" s="23">
        <f t="shared" si="33"/>
        <v>2004048.47</v>
      </c>
      <c r="D318" s="11">
        <v>100202.42</v>
      </c>
      <c r="E318" s="11">
        <v>0</v>
      </c>
      <c r="F318" s="11">
        <v>1049814.1499999999</v>
      </c>
      <c r="G318" s="11">
        <v>438110.05</v>
      </c>
      <c r="H318" s="11">
        <v>176799.89</v>
      </c>
      <c r="I318" s="11">
        <v>239121.96</v>
      </c>
      <c r="J318" s="11">
        <v>0</v>
      </c>
      <c r="K318" s="117">
        <v>0</v>
      </c>
      <c r="L318" s="11">
        <v>0</v>
      </c>
      <c r="M318" s="125">
        <v>0</v>
      </c>
      <c r="N318" s="52">
        <v>0</v>
      </c>
      <c r="O318" s="125">
        <v>0</v>
      </c>
      <c r="P318" s="52">
        <v>0</v>
      </c>
      <c r="Q318" s="125">
        <v>0</v>
      </c>
      <c r="R318" s="52">
        <v>0</v>
      </c>
      <c r="S318" s="125">
        <v>0</v>
      </c>
      <c r="T318" s="52">
        <v>0</v>
      </c>
      <c r="U318" s="14"/>
      <c r="V318" s="97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</row>
    <row r="319" spans="1:39" s="90" customFormat="1" ht="24.75" customHeight="1" x14ac:dyDescent="0.25">
      <c r="A319" s="40">
        <v>275</v>
      </c>
      <c r="B319" s="12" t="s">
        <v>217</v>
      </c>
      <c r="C319" s="23">
        <f t="shared" si="33"/>
        <v>2013882.98</v>
      </c>
      <c r="D319" s="11">
        <v>100694.15</v>
      </c>
      <c r="E319" s="11">
        <v>0</v>
      </c>
      <c r="F319" s="11">
        <v>1054965.92</v>
      </c>
      <c r="G319" s="11">
        <v>440259.99</v>
      </c>
      <c r="H319" s="11">
        <v>177667.51</v>
      </c>
      <c r="I319" s="11">
        <v>240295.41</v>
      </c>
      <c r="J319" s="11">
        <v>0</v>
      </c>
      <c r="K319" s="117">
        <v>0</v>
      </c>
      <c r="L319" s="11">
        <v>0</v>
      </c>
      <c r="M319" s="125">
        <v>0</v>
      </c>
      <c r="N319" s="52">
        <v>0</v>
      </c>
      <c r="O319" s="125">
        <v>0</v>
      </c>
      <c r="P319" s="52">
        <v>0</v>
      </c>
      <c r="Q319" s="125">
        <v>0</v>
      </c>
      <c r="R319" s="52">
        <v>0</v>
      </c>
      <c r="S319" s="125">
        <v>0</v>
      </c>
      <c r="T319" s="52">
        <v>0</v>
      </c>
      <c r="U319" s="14"/>
      <c r="V319" s="97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</row>
    <row r="320" spans="1:39" s="90" customFormat="1" ht="24.75" customHeight="1" x14ac:dyDescent="0.25">
      <c r="A320" s="40">
        <v>276</v>
      </c>
      <c r="B320" s="12" t="s">
        <v>218</v>
      </c>
      <c r="C320" s="23">
        <f t="shared" si="33"/>
        <v>2013445.88</v>
      </c>
      <c r="D320" s="11">
        <v>100672.29</v>
      </c>
      <c r="E320" s="11">
        <v>0</v>
      </c>
      <c r="F320" s="11">
        <v>1054736.95</v>
      </c>
      <c r="G320" s="11">
        <v>440164.43</v>
      </c>
      <c r="H320" s="11">
        <v>177628.95</v>
      </c>
      <c r="I320" s="11">
        <v>240243.26</v>
      </c>
      <c r="J320" s="11">
        <v>0</v>
      </c>
      <c r="K320" s="117">
        <v>0</v>
      </c>
      <c r="L320" s="11">
        <v>0</v>
      </c>
      <c r="M320" s="125">
        <v>0</v>
      </c>
      <c r="N320" s="52">
        <v>0</v>
      </c>
      <c r="O320" s="125">
        <v>0</v>
      </c>
      <c r="P320" s="52">
        <v>0</v>
      </c>
      <c r="Q320" s="125">
        <v>0</v>
      </c>
      <c r="R320" s="52">
        <v>0</v>
      </c>
      <c r="S320" s="125">
        <v>0</v>
      </c>
      <c r="T320" s="52">
        <v>0</v>
      </c>
      <c r="U320" s="14"/>
      <c r="V320" s="97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</row>
    <row r="321" spans="1:39" s="90" customFormat="1" ht="24.75" customHeight="1" x14ac:dyDescent="0.25">
      <c r="A321" s="40">
        <v>277</v>
      </c>
      <c r="B321" s="12" t="s">
        <v>219</v>
      </c>
      <c r="C321" s="23">
        <f t="shared" si="33"/>
        <v>2013445.88</v>
      </c>
      <c r="D321" s="11">
        <v>100672.29</v>
      </c>
      <c r="E321" s="11">
        <v>0</v>
      </c>
      <c r="F321" s="11">
        <v>1054736.95</v>
      </c>
      <c r="G321" s="11">
        <v>440164.43</v>
      </c>
      <c r="H321" s="11">
        <v>177628.95</v>
      </c>
      <c r="I321" s="11">
        <v>240243.26</v>
      </c>
      <c r="J321" s="11">
        <v>0</v>
      </c>
      <c r="K321" s="117">
        <v>0</v>
      </c>
      <c r="L321" s="11">
        <v>0</v>
      </c>
      <c r="M321" s="125">
        <v>0</v>
      </c>
      <c r="N321" s="52">
        <v>0</v>
      </c>
      <c r="O321" s="125">
        <v>0</v>
      </c>
      <c r="P321" s="52">
        <v>0</v>
      </c>
      <c r="Q321" s="125">
        <v>0</v>
      </c>
      <c r="R321" s="52">
        <v>0</v>
      </c>
      <c r="S321" s="125">
        <v>0</v>
      </c>
      <c r="T321" s="52">
        <v>0</v>
      </c>
      <c r="U321" s="14"/>
      <c r="V321" s="97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</row>
    <row r="322" spans="1:39" s="90" customFormat="1" ht="24.75" customHeight="1" x14ac:dyDescent="0.25">
      <c r="A322" s="40">
        <v>278</v>
      </c>
      <c r="B322" s="12" t="s">
        <v>220</v>
      </c>
      <c r="C322" s="23">
        <f t="shared" si="33"/>
        <v>2021094.91</v>
      </c>
      <c r="D322" s="11">
        <v>101054.75</v>
      </c>
      <c r="E322" s="11">
        <v>0</v>
      </c>
      <c r="F322" s="11">
        <v>1058743.8700000001</v>
      </c>
      <c r="G322" s="11">
        <v>441836.61</v>
      </c>
      <c r="H322" s="11">
        <v>178303.75</v>
      </c>
      <c r="I322" s="11">
        <v>241155.93</v>
      </c>
      <c r="J322" s="11">
        <v>0</v>
      </c>
      <c r="K322" s="117">
        <v>0</v>
      </c>
      <c r="L322" s="11">
        <v>0</v>
      </c>
      <c r="M322" s="125">
        <v>0</v>
      </c>
      <c r="N322" s="52">
        <v>0</v>
      </c>
      <c r="O322" s="125">
        <v>0</v>
      </c>
      <c r="P322" s="52">
        <v>0</v>
      </c>
      <c r="Q322" s="125">
        <v>0</v>
      </c>
      <c r="R322" s="52">
        <v>0</v>
      </c>
      <c r="S322" s="125">
        <v>0</v>
      </c>
      <c r="T322" s="52">
        <v>0</v>
      </c>
      <c r="U322" s="14"/>
      <c r="V322" s="97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</row>
    <row r="323" spans="1:39" s="90" customFormat="1" ht="24.75" customHeight="1" x14ac:dyDescent="0.25">
      <c r="A323" s="40">
        <v>279</v>
      </c>
      <c r="B323" s="12" t="s">
        <v>221</v>
      </c>
      <c r="C323" s="23">
        <f t="shared" si="33"/>
        <v>2021094.91</v>
      </c>
      <c r="D323" s="11">
        <v>101054.75</v>
      </c>
      <c r="E323" s="11">
        <v>0</v>
      </c>
      <c r="F323" s="11">
        <v>1058743.8700000001</v>
      </c>
      <c r="G323" s="11">
        <v>441836.61</v>
      </c>
      <c r="H323" s="11">
        <v>178303.75</v>
      </c>
      <c r="I323" s="11">
        <v>241155.93</v>
      </c>
      <c r="J323" s="11">
        <v>0</v>
      </c>
      <c r="K323" s="117">
        <v>0</v>
      </c>
      <c r="L323" s="11">
        <v>0</v>
      </c>
      <c r="M323" s="125">
        <v>0</v>
      </c>
      <c r="N323" s="52">
        <v>0</v>
      </c>
      <c r="O323" s="125">
        <v>0</v>
      </c>
      <c r="P323" s="52">
        <v>0</v>
      </c>
      <c r="Q323" s="125">
        <v>0</v>
      </c>
      <c r="R323" s="52">
        <v>0</v>
      </c>
      <c r="S323" s="125">
        <v>0</v>
      </c>
      <c r="T323" s="52">
        <v>0</v>
      </c>
      <c r="U323" s="14"/>
      <c r="V323" s="97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</row>
    <row r="324" spans="1:39" s="90" customFormat="1" ht="24.75" customHeight="1" x14ac:dyDescent="0.25">
      <c r="A324" s="40">
        <v>280</v>
      </c>
      <c r="B324" s="12" t="s">
        <v>413</v>
      </c>
      <c r="C324" s="23">
        <f t="shared" si="33"/>
        <v>1268546.3999999999</v>
      </c>
      <c r="D324" s="11">
        <v>63427.7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7">
        <v>0</v>
      </c>
      <c r="L324" s="11">
        <v>0</v>
      </c>
      <c r="M324" s="125">
        <v>0</v>
      </c>
      <c r="N324" s="52">
        <v>0</v>
      </c>
      <c r="O324" s="125">
        <v>813</v>
      </c>
      <c r="P324" s="52">
        <v>1205118.7</v>
      </c>
      <c r="Q324" s="125">
        <v>0</v>
      </c>
      <c r="R324" s="52">
        <v>0</v>
      </c>
      <c r="S324" s="125">
        <v>0</v>
      </c>
      <c r="T324" s="52">
        <v>0</v>
      </c>
      <c r="U324" s="14"/>
      <c r="V324" s="97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</row>
    <row r="325" spans="1:39" s="90" customFormat="1" ht="24.75" customHeight="1" x14ac:dyDescent="0.25">
      <c r="A325" s="40">
        <v>281</v>
      </c>
      <c r="B325" s="12" t="s">
        <v>213</v>
      </c>
      <c r="C325" s="23">
        <f t="shared" si="33"/>
        <v>425672.54</v>
      </c>
      <c r="D325" s="11">
        <v>21283.63</v>
      </c>
      <c r="E325" s="11">
        <v>0</v>
      </c>
      <c r="F325" s="11">
        <v>0</v>
      </c>
      <c r="G325" s="11">
        <v>0</v>
      </c>
      <c r="H325" s="11">
        <v>0</v>
      </c>
      <c r="I325" s="11">
        <v>404388.91</v>
      </c>
      <c r="J325" s="11">
        <v>0</v>
      </c>
      <c r="K325" s="117">
        <v>0</v>
      </c>
      <c r="L325" s="11">
        <v>0</v>
      </c>
      <c r="M325" s="125">
        <v>0</v>
      </c>
      <c r="N325" s="52">
        <v>0</v>
      </c>
      <c r="O325" s="125">
        <v>0</v>
      </c>
      <c r="P325" s="52">
        <v>0</v>
      </c>
      <c r="Q325" s="125">
        <v>0</v>
      </c>
      <c r="R325" s="52">
        <v>0</v>
      </c>
      <c r="S325" s="125">
        <v>0</v>
      </c>
      <c r="T325" s="52">
        <v>0</v>
      </c>
      <c r="U325" s="14"/>
      <c r="V325" s="97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</row>
    <row r="326" spans="1:39" s="90" customFormat="1" ht="24.75" customHeight="1" x14ac:dyDescent="0.25">
      <c r="A326" s="40">
        <v>282</v>
      </c>
      <c r="B326" s="12" t="s">
        <v>215</v>
      </c>
      <c r="C326" s="23">
        <f t="shared" si="33"/>
        <v>9653958.6699999999</v>
      </c>
      <c r="D326" s="11">
        <v>482697.93</v>
      </c>
      <c r="E326" s="11">
        <v>544059.86</v>
      </c>
      <c r="F326" s="11">
        <v>0</v>
      </c>
      <c r="G326" s="11">
        <v>1657746.37</v>
      </c>
      <c r="H326" s="11">
        <v>921024.48</v>
      </c>
      <c r="I326" s="11">
        <v>0</v>
      </c>
      <c r="J326" s="11">
        <v>0</v>
      </c>
      <c r="K326" s="13">
        <v>0</v>
      </c>
      <c r="L326" s="11">
        <v>0</v>
      </c>
      <c r="M326" s="125">
        <v>970.2</v>
      </c>
      <c r="N326" s="11">
        <v>3778578.75</v>
      </c>
      <c r="O326" s="125">
        <v>0</v>
      </c>
      <c r="P326" s="11">
        <v>0</v>
      </c>
      <c r="Q326" s="125">
        <v>1631</v>
      </c>
      <c r="R326" s="11">
        <v>2269851.2799999998</v>
      </c>
      <c r="S326" s="125">
        <v>0</v>
      </c>
      <c r="T326" s="11">
        <v>0</v>
      </c>
      <c r="U326" s="18"/>
      <c r="V326" s="97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</row>
    <row r="327" spans="1:39" s="90" customFormat="1" ht="24.75" customHeight="1" x14ac:dyDescent="0.25">
      <c r="A327" s="40">
        <v>283</v>
      </c>
      <c r="B327" s="12" t="s">
        <v>214</v>
      </c>
      <c r="C327" s="23">
        <f t="shared" si="33"/>
        <v>14334136.609999999</v>
      </c>
      <c r="D327" s="11">
        <v>716706.83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3">
        <v>0</v>
      </c>
      <c r="L327" s="11">
        <v>0</v>
      </c>
      <c r="M327" s="125">
        <v>2797.8</v>
      </c>
      <c r="N327" s="11">
        <v>13617429.779999999</v>
      </c>
      <c r="O327" s="125">
        <v>0</v>
      </c>
      <c r="P327" s="11">
        <v>0</v>
      </c>
      <c r="Q327" s="125">
        <v>0</v>
      </c>
      <c r="R327" s="11">
        <v>0</v>
      </c>
      <c r="S327" s="125">
        <v>0</v>
      </c>
      <c r="T327" s="11">
        <v>0</v>
      </c>
      <c r="U327" s="14"/>
      <c r="V327" s="97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</row>
    <row r="328" spans="1:39" s="90" customFormat="1" ht="24.75" customHeight="1" x14ac:dyDescent="0.25">
      <c r="A328" s="40">
        <v>284</v>
      </c>
      <c r="B328" s="12" t="s">
        <v>222</v>
      </c>
      <c r="C328" s="23">
        <f t="shared" si="33"/>
        <v>4033462.68</v>
      </c>
      <c r="D328" s="11">
        <v>201673.13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3">
        <v>0</v>
      </c>
      <c r="L328" s="11">
        <v>0</v>
      </c>
      <c r="M328" s="125">
        <v>1175.2</v>
      </c>
      <c r="N328" s="11">
        <v>3831789.55</v>
      </c>
      <c r="O328" s="125">
        <v>0</v>
      </c>
      <c r="P328" s="11">
        <v>0</v>
      </c>
      <c r="Q328" s="125">
        <v>0</v>
      </c>
      <c r="R328" s="11">
        <v>0</v>
      </c>
      <c r="S328" s="125">
        <v>0</v>
      </c>
      <c r="T328" s="11">
        <v>0</v>
      </c>
      <c r="U328" s="14"/>
      <c r="V328" s="97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</row>
    <row r="329" spans="1:39" s="89" customFormat="1" ht="24.75" customHeight="1" x14ac:dyDescent="0.25">
      <c r="A329" s="151" t="s">
        <v>47</v>
      </c>
      <c r="B329" s="151"/>
      <c r="C329" s="76">
        <f t="shared" si="33"/>
        <v>42764096.57</v>
      </c>
      <c r="D329" s="42">
        <f>ROUND(SUM(D316:D328),2)</f>
        <v>2138205.21</v>
      </c>
      <c r="E329" s="42">
        <f t="shared" ref="E329:T329" si="34">ROUND(SUM(E316:E328),2)</f>
        <v>544059.86</v>
      </c>
      <c r="F329" s="42">
        <f t="shared" si="34"/>
        <v>6829954.8499999996</v>
      </c>
      <c r="G329" s="42">
        <f t="shared" si="34"/>
        <v>4509592.29</v>
      </c>
      <c r="H329" s="42">
        <f t="shared" si="34"/>
        <v>2093479.59</v>
      </c>
      <c r="I329" s="42">
        <f t="shared" si="34"/>
        <v>1946036.71</v>
      </c>
      <c r="J329" s="42">
        <f t="shared" si="34"/>
        <v>0</v>
      </c>
      <c r="K329" s="42">
        <f t="shared" si="34"/>
        <v>0</v>
      </c>
      <c r="L329" s="42">
        <f t="shared" si="34"/>
        <v>0</v>
      </c>
      <c r="M329" s="42">
        <f t="shared" si="34"/>
        <v>4943.2</v>
      </c>
      <c r="N329" s="42">
        <f t="shared" si="34"/>
        <v>21227798.079999998</v>
      </c>
      <c r="O329" s="42">
        <f t="shared" si="34"/>
        <v>813</v>
      </c>
      <c r="P329" s="42">
        <f t="shared" si="34"/>
        <v>1205118.7</v>
      </c>
      <c r="Q329" s="42">
        <f t="shared" si="34"/>
        <v>1631</v>
      </c>
      <c r="R329" s="42">
        <f t="shared" si="34"/>
        <v>2269851.2799999998</v>
      </c>
      <c r="S329" s="42">
        <f t="shared" si="34"/>
        <v>0</v>
      </c>
      <c r="T329" s="42">
        <f t="shared" si="34"/>
        <v>0</v>
      </c>
      <c r="U329" s="88"/>
      <c r="V329" s="26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</row>
    <row r="330" spans="1:39" s="89" customFormat="1" ht="24.75" customHeight="1" x14ac:dyDescent="0.25">
      <c r="A330" s="146" t="s">
        <v>48</v>
      </c>
      <c r="B330" s="147"/>
      <c r="C330" s="148"/>
      <c r="D330" s="11"/>
      <c r="E330" s="11"/>
      <c r="F330" s="11"/>
      <c r="G330" s="11"/>
      <c r="H330" s="11"/>
      <c r="I330" s="11"/>
      <c r="J330" s="11"/>
      <c r="K330" s="68"/>
      <c r="L330" s="11"/>
      <c r="M330" s="68"/>
      <c r="N330" s="11"/>
      <c r="O330" s="68"/>
      <c r="P330" s="11"/>
      <c r="Q330" s="68"/>
      <c r="R330" s="11"/>
      <c r="S330" s="68"/>
      <c r="T330" s="11"/>
      <c r="U330" s="88"/>
      <c r="V330" s="26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</row>
    <row r="331" spans="1:39" s="90" customFormat="1" ht="24.75" customHeight="1" x14ac:dyDescent="0.25">
      <c r="A331" s="51">
        <v>285</v>
      </c>
      <c r="B331" s="12" t="s">
        <v>359</v>
      </c>
      <c r="C331" s="23">
        <f t="shared" ref="C331:C340" si="35">ROUND(SUM(D331+E331+F331+G331+H331+I331+J331+L331+N331+P331+R331+T331),2)</f>
        <v>6904358.8399999999</v>
      </c>
      <c r="D331" s="11">
        <v>345217.94</v>
      </c>
      <c r="E331" s="11">
        <v>377646.95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3">
        <v>0</v>
      </c>
      <c r="L331" s="11">
        <v>0</v>
      </c>
      <c r="M331" s="125">
        <v>741.02</v>
      </c>
      <c r="N331" s="11">
        <v>3736160.6</v>
      </c>
      <c r="O331" s="125">
        <v>0</v>
      </c>
      <c r="P331" s="11">
        <v>0</v>
      </c>
      <c r="Q331" s="125">
        <v>910</v>
      </c>
      <c r="R331" s="11">
        <v>2445333.35</v>
      </c>
      <c r="S331" s="125">
        <v>0</v>
      </c>
      <c r="T331" s="11">
        <v>0</v>
      </c>
      <c r="U331" s="2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</row>
    <row r="332" spans="1:39" s="90" customFormat="1" ht="24.75" customHeight="1" x14ac:dyDescent="0.25">
      <c r="A332" s="51">
        <v>286</v>
      </c>
      <c r="B332" s="12" t="s">
        <v>360</v>
      </c>
      <c r="C332" s="23">
        <f t="shared" si="35"/>
        <v>7251136.2400000002</v>
      </c>
      <c r="D332" s="11">
        <v>362556.81</v>
      </c>
      <c r="E332" s="11">
        <v>386409.46</v>
      </c>
      <c r="F332" s="11">
        <v>1953273.87</v>
      </c>
      <c r="G332" s="11">
        <v>0</v>
      </c>
      <c r="H332" s="11">
        <v>661578.86</v>
      </c>
      <c r="I332" s="11">
        <v>0</v>
      </c>
      <c r="J332" s="11">
        <v>0</v>
      </c>
      <c r="K332" s="13">
        <v>0</v>
      </c>
      <c r="L332" s="11">
        <v>0</v>
      </c>
      <c r="M332" s="125">
        <v>771</v>
      </c>
      <c r="N332" s="11">
        <v>3887317.24</v>
      </c>
      <c r="O332" s="125">
        <v>0</v>
      </c>
      <c r="P332" s="11">
        <v>0</v>
      </c>
      <c r="Q332" s="125">
        <v>0</v>
      </c>
      <c r="R332" s="11">
        <v>0</v>
      </c>
      <c r="S332" s="125">
        <v>0</v>
      </c>
      <c r="T332" s="11">
        <v>0</v>
      </c>
      <c r="U332" s="2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</row>
    <row r="333" spans="1:39" s="90" customFormat="1" ht="24.75" customHeight="1" x14ac:dyDescent="0.25">
      <c r="A333" s="51">
        <v>287</v>
      </c>
      <c r="B333" s="12" t="s">
        <v>361</v>
      </c>
      <c r="C333" s="23">
        <f t="shared" si="35"/>
        <v>8062689.75</v>
      </c>
      <c r="D333" s="11">
        <v>403134.49</v>
      </c>
      <c r="E333" s="11">
        <v>1205902.78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3">
        <v>0</v>
      </c>
      <c r="L333" s="11">
        <v>0</v>
      </c>
      <c r="M333" s="125">
        <v>1280</v>
      </c>
      <c r="N333" s="11">
        <v>6453652.4800000004</v>
      </c>
      <c r="O333" s="125">
        <v>0</v>
      </c>
      <c r="P333" s="11">
        <v>0</v>
      </c>
      <c r="Q333" s="125">
        <v>0</v>
      </c>
      <c r="R333" s="11">
        <v>0</v>
      </c>
      <c r="S333" s="125">
        <v>0</v>
      </c>
      <c r="T333" s="11">
        <v>0</v>
      </c>
      <c r="U333" s="2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</row>
    <row r="334" spans="1:39" s="90" customFormat="1" ht="24.75" customHeight="1" x14ac:dyDescent="0.25">
      <c r="A334" s="51">
        <v>288</v>
      </c>
      <c r="B334" s="12" t="s">
        <v>362</v>
      </c>
      <c r="C334" s="23">
        <f t="shared" si="35"/>
        <v>11368188.77</v>
      </c>
      <c r="D334" s="11">
        <v>568409.43999999994</v>
      </c>
      <c r="E334" s="11">
        <v>1164986.04</v>
      </c>
      <c r="F334" s="11">
        <v>0</v>
      </c>
      <c r="G334" s="11">
        <v>0</v>
      </c>
      <c r="H334" s="11">
        <v>0</v>
      </c>
      <c r="I334" s="11">
        <v>0</v>
      </c>
      <c r="J334" s="11">
        <v>576808.1</v>
      </c>
      <c r="K334" s="13">
        <v>0</v>
      </c>
      <c r="L334" s="11">
        <v>0</v>
      </c>
      <c r="M334" s="125">
        <v>1264</v>
      </c>
      <c r="N334" s="11">
        <v>6372981.8200000003</v>
      </c>
      <c r="O334" s="125">
        <v>902.5</v>
      </c>
      <c r="P334" s="11">
        <v>2685003.37</v>
      </c>
      <c r="Q334" s="125">
        <v>0</v>
      </c>
      <c r="R334" s="11">
        <v>0</v>
      </c>
      <c r="S334" s="125">
        <v>0</v>
      </c>
      <c r="T334" s="11">
        <v>0</v>
      </c>
      <c r="U334" s="2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</row>
    <row r="335" spans="1:39" s="90" customFormat="1" ht="24.75" customHeight="1" x14ac:dyDescent="0.25">
      <c r="A335" s="51">
        <v>289</v>
      </c>
      <c r="B335" s="12" t="s">
        <v>363</v>
      </c>
      <c r="C335" s="23">
        <f t="shared" si="35"/>
        <v>16030559.93</v>
      </c>
      <c r="D335" s="11">
        <v>801528</v>
      </c>
      <c r="E335" s="11">
        <v>1132450.24</v>
      </c>
      <c r="F335" s="11">
        <v>5724459.8399999999</v>
      </c>
      <c r="G335" s="11">
        <v>0</v>
      </c>
      <c r="H335" s="11">
        <v>0</v>
      </c>
      <c r="I335" s="11">
        <v>1438441.06</v>
      </c>
      <c r="J335" s="11">
        <v>560698.97</v>
      </c>
      <c r="K335" s="13">
        <v>0</v>
      </c>
      <c r="L335" s="11">
        <v>0</v>
      </c>
      <c r="M335" s="125">
        <v>1264</v>
      </c>
      <c r="N335" s="11">
        <v>6372981.8200000003</v>
      </c>
      <c r="O335" s="125">
        <v>0</v>
      </c>
      <c r="P335" s="11">
        <v>0</v>
      </c>
      <c r="Q335" s="125">
        <v>0</v>
      </c>
      <c r="R335" s="11">
        <v>0</v>
      </c>
      <c r="S335" s="125">
        <v>0</v>
      </c>
      <c r="T335" s="11">
        <v>0</v>
      </c>
      <c r="U335" s="2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</row>
    <row r="336" spans="1:39" s="90" customFormat="1" ht="24.75" customHeight="1" x14ac:dyDescent="0.25">
      <c r="A336" s="51">
        <v>290</v>
      </c>
      <c r="B336" s="12" t="s">
        <v>364</v>
      </c>
      <c r="C336" s="23">
        <f t="shared" si="35"/>
        <v>13070165.68</v>
      </c>
      <c r="D336" s="11">
        <v>653508.28</v>
      </c>
      <c r="E336" s="11">
        <v>0</v>
      </c>
      <c r="F336" s="11">
        <v>5887376.1799999997</v>
      </c>
      <c r="G336" s="11">
        <v>0</v>
      </c>
      <c r="H336" s="11">
        <v>0</v>
      </c>
      <c r="I336" s="11">
        <v>0</v>
      </c>
      <c r="J336" s="11">
        <v>0</v>
      </c>
      <c r="K336" s="13">
        <v>0</v>
      </c>
      <c r="L336" s="11">
        <v>0</v>
      </c>
      <c r="M336" s="125">
        <v>1295</v>
      </c>
      <c r="N336" s="11">
        <v>6529281.2199999997</v>
      </c>
      <c r="O336" s="125">
        <v>0</v>
      </c>
      <c r="P336" s="11">
        <v>0</v>
      </c>
      <c r="Q336" s="125">
        <v>0</v>
      </c>
      <c r="R336" s="11">
        <v>0</v>
      </c>
      <c r="S336" s="125">
        <v>0</v>
      </c>
      <c r="T336" s="11">
        <v>0</v>
      </c>
      <c r="U336" s="2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</row>
    <row r="337" spans="1:39" s="90" customFormat="1" ht="24.75" customHeight="1" x14ac:dyDescent="0.25">
      <c r="A337" s="51">
        <v>291</v>
      </c>
      <c r="B337" s="12" t="s">
        <v>365</v>
      </c>
      <c r="C337" s="23">
        <f t="shared" si="35"/>
        <v>19101841.73</v>
      </c>
      <c r="D337" s="11">
        <v>955092.09</v>
      </c>
      <c r="E337" s="11">
        <v>1155923.71</v>
      </c>
      <c r="F337" s="11">
        <v>5843116.6600000001</v>
      </c>
      <c r="G337" s="11">
        <v>0</v>
      </c>
      <c r="H337" s="11">
        <v>0</v>
      </c>
      <c r="I337" s="11">
        <v>1468257.12</v>
      </c>
      <c r="J337" s="11">
        <v>572321.15</v>
      </c>
      <c r="K337" s="13">
        <v>0</v>
      </c>
      <c r="L337" s="11">
        <v>0</v>
      </c>
      <c r="M337" s="125">
        <v>1277.8900000000001</v>
      </c>
      <c r="N337" s="11">
        <v>6443014.04</v>
      </c>
      <c r="O337" s="125">
        <v>689.56</v>
      </c>
      <c r="P337" s="11">
        <v>2664116.96</v>
      </c>
      <c r="Q337" s="125">
        <v>0</v>
      </c>
      <c r="R337" s="11">
        <v>0</v>
      </c>
      <c r="S337" s="125">
        <v>0</v>
      </c>
      <c r="T337" s="11">
        <v>0</v>
      </c>
      <c r="U337" s="2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</row>
    <row r="338" spans="1:39" s="90" customFormat="1" ht="24.75" customHeight="1" x14ac:dyDescent="0.25">
      <c r="A338" s="51">
        <v>292</v>
      </c>
      <c r="B338" s="12" t="s">
        <v>366</v>
      </c>
      <c r="C338" s="23">
        <f t="shared" si="35"/>
        <v>14722059.630000001</v>
      </c>
      <c r="D338" s="11">
        <v>736102.98</v>
      </c>
      <c r="E338" s="11">
        <v>708292.43</v>
      </c>
      <c r="F338" s="11">
        <v>3580370.64</v>
      </c>
      <c r="G338" s="11">
        <v>2175399.0699999998</v>
      </c>
      <c r="H338" s="11">
        <v>1212680.7</v>
      </c>
      <c r="I338" s="11">
        <v>899674.78</v>
      </c>
      <c r="J338" s="11">
        <v>0</v>
      </c>
      <c r="K338" s="13">
        <v>0</v>
      </c>
      <c r="L338" s="11">
        <v>0</v>
      </c>
      <c r="M338" s="125">
        <v>749.14</v>
      </c>
      <c r="N338" s="11">
        <v>3777100.95</v>
      </c>
      <c r="O338" s="125">
        <v>411.39</v>
      </c>
      <c r="P338" s="11">
        <v>1632438.08</v>
      </c>
      <c r="Q338" s="125">
        <v>0</v>
      </c>
      <c r="R338" s="11">
        <v>0</v>
      </c>
      <c r="S338" s="125">
        <v>0</v>
      </c>
      <c r="T338" s="11">
        <v>0</v>
      </c>
      <c r="U338" s="2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</row>
    <row r="339" spans="1:39" s="90" customFormat="1" ht="24.75" customHeight="1" x14ac:dyDescent="0.25">
      <c r="A339" s="51">
        <v>293</v>
      </c>
      <c r="B339" s="12" t="s">
        <v>367</v>
      </c>
      <c r="C339" s="23">
        <f t="shared" si="35"/>
        <v>16794095.32</v>
      </c>
      <c r="D339" s="11">
        <v>839704.77</v>
      </c>
      <c r="E339" s="11">
        <v>0</v>
      </c>
      <c r="F339" s="11">
        <v>5846216.5499999998</v>
      </c>
      <c r="G339" s="11">
        <v>0</v>
      </c>
      <c r="H339" s="11">
        <v>0</v>
      </c>
      <c r="I339" s="11">
        <v>0</v>
      </c>
      <c r="J339" s="11">
        <v>0</v>
      </c>
      <c r="K339" s="13">
        <v>0</v>
      </c>
      <c r="L339" s="11">
        <v>0</v>
      </c>
      <c r="M339" s="125">
        <v>1272.53</v>
      </c>
      <c r="N339" s="11">
        <v>6415989.3700000001</v>
      </c>
      <c r="O339" s="125">
        <v>0</v>
      </c>
      <c r="P339" s="11">
        <v>0</v>
      </c>
      <c r="Q339" s="125">
        <v>1374</v>
      </c>
      <c r="R339" s="11">
        <v>3692184.63</v>
      </c>
      <c r="S339" s="125">
        <v>0</v>
      </c>
      <c r="T339" s="11">
        <v>0</v>
      </c>
      <c r="U339" s="2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</row>
    <row r="340" spans="1:39" s="110" customFormat="1" ht="24.75" customHeight="1" x14ac:dyDescent="0.25">
      <c r="A340" s="173" t="s">
        <v>86</v>
      </c>
      <c r="B340" s="174"/>
      <c r="C340" s="76">
        <f t="shared" si="35"/>
        <v>113305095.89</v>
      </c>
      <c r="D340" s="42">
        <f>ROUND(SUM(D331:D339),2)</f>
        <v>5665254.7999999998</v>
      </c>
      <c r="E340" s="42">
        <f t="shared" ref="E340:T340" si="36">ROUND(SUM(E331:E339),2)</f>
        <v>6131611.6100000003</v>
      </c>
      <c r="F340" s="42">
        <f t="shared" si="36"/>
        <v>28834813.739999998</v>
      </c>
      <c r="G340" s="42">
        <f t="shared" si="36"/>
        <v>2175399.0699999998</v>
      </c>
      <c r="H340" s="42">
        <f t="shared" si="36"/>
        <v>1874259.56</v>
      </c>
      <c r="I340" s="42">
        <f t="shared" si="36"/>
        <v>3806372.96</v>
      </c>
      <c r="J340" s="42">
        <f t="shared" si="36"/>
        <v>1709828.22</v>
      </c>
      <c r="K340" s="42">
        <f t="shared" si="36"/>
        <v>0</v>
      </c>
      <c r="L340" s="42">
        <f t="shared" si="36"/>
        <v>0</v>
      </c>
      <c r="M340" s="42">
        <f t="shared" si="36"/>
        <v>9914.58</v>
      </c>
      <c r="N340" s="42">
        <f t="shared" si="36"/>
        <v>49988479.539999999</v>
      </c>
      <c r="O340" s="42">
        <f t="shared" si="36"/>
        <v>2003.45</v>
      </c>
      <c r="P340" s="42">
        <f t="shared" si="36"/>
        <v>6981558.4100000001</v>
      </c>
      <c r="Q340" s="42">
        <f t="shared" si="36"/>
        <v>2284</v>
      </c>
      <c r="R340" s="42">
        <f t="shared" si="36"/>
        <v>6137517.9800000004</v>
      </c>
      <c r="S340" s="42">
        <f t="shared" si="36"/>
        <v>0</v>
      </c>
      <c r="T340" s="42">
        <f t="shared" si="36"/>
        <v>0</v>
      </c>
      <c r="U340" s="108"/>
      <c r="V340" s="109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</row>
    <row r="341" spans="1:39" s="89" customFormat="1" ht="24.75" customHeight="1" x14ac:dyDescent="0.25">
      <c r="A341" s="146" t="s">
        <v>50</v>
      </c>
      <c r="B341" s="147"/>
      <c r="C341" s="148"/>
      <c r="D341" s="11"/>
      <c r="E341" s="11"/>
      <c r="F341" s="11"/>
      <c r="G341" s="11"/>
      <c r="H341" s="11"/>
      <c r="I341" s="11"/>
      <c r="J341" s="11"/>
      <c r="K341" s="68"/>
      <c r="L341" s="11"/>
      <c r="M341" s="68"/>
      <c r="N341" s="11"/>
      <c r="O341" s="68"/>
      <c r="P341" s="11"/>
      <c r="Q341" s="68"/>
      <c r="R341" s="11"/>
      <c r="S341" s="68"/>
      <c r="T341" s="11"/>
      <c r="U341" s="88"/>
      <c r="V341" s="26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</row>
    <row r="342" spans="1:39" s="89" customFormat="1" ht="24.75" customHeight="1" x14ac:dyDescent="0.25">
      <c r="A342" s="51">
        <v>294</v>
      </c>
      <c r="B342" s="12" t="s">
        <v>410</v>
      </c>
      <c r="C342" s="23">
        <f t="shared" ref="C342:C405" si="37">ROUND(SUM(D342+E342+F342+G342+H342+I342+J342+L342+N342+P342+R342+T342),2)</f>
        <v>1825338.93</v>
      </c>
      <c r="D342" s="11">
        <v>91266.95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3">
        <v>0</v>
      </c>
      <c r="L342" s="11">
        <v>0</v>
      </c>
      <c r="M342" s="125">
        <v>609</v>
      </c>
      <c r="N342" s="11">
        <v>1629596</v>
      </c>
      <c r="O342" s="125">
        <v>0</v>
      </c>
      <c r="P342" s="11">
        <v>0</v>
      </c>
      <c r="Q342" s="125">
        <v>0</v>
      </c>
      <c r="R342" s="11">
        <v>0</v>
      </c>
      <c r="S342" s="115">
        <v>40</v>
      </c>
      <c r="T342" s="11">
        <v>104475.98</v>
      </c>
      <c r="U342" s="88"/>
      <c r="V342" s="26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</row>
    <row r="343" spans="1:39" s="101" customFormat="1" ht="24.75" customHeight="1" x14ac:dyDescent="0.25">
      <c r="A343" s="51">
        <v>295</v>
      </c>
      <c r="B343" s="12" t="s">
        <v>96</v>
      </c>
      <c r="C343" s="23">
        <f t="shared" si="37"/>
        <v>6350676.25</v>
      </c>
      <c r="D343" s="11">
        <v>317533.81</v>
      </c>
      <c r="E343" s="11">
        <v>0</v>
      </c>
      <c r="F343" s="11">
        <v>2267411.17</v>
      </c>
      <c r="G343" s="11">
        <v>1383437.13</v>
      </c>
      <c r="H343" s="11">
        <v>771465.74</v>
      </c>
      <c r="I343" s="11">
        <v>569999.80000000005</v>
      </c>
      <c r="J343" s="11">
        <v>0</v>
      </c>
      <c r="K343" s="117">
        <v>0</v>
      </c>
      <c r="L343" s="11">
        <v>0</v>
      </c>
      <c r="M343" s="125">
        <v>0</v>
      </c>
      <c r="N343" s="52">
        <v>0</v>
      </c>
      <c r="O343" s="125">
        <v>475.8</v>
      </c>
      <c r="P343" s="52">
        <v>1040828.6</v>
      </c>
      <c r="Q343" s="125">
        <v>0</v>
      </c>
      <c r="R343" s="52">
        <v>0</v>
      </c>
      <c r="S343" s="125">
        <v>0</v>
      </c>
      <c r="T343" s="52">
        <v>0</v>
      </c>
      <c r="U343" s="99"/>
      <c r="V343" s="100"/>
      <c r="W343" s="99"/>
      <c r="X343" s="99"/>
      <c r="Y343" s="99"/>
      <c r="Z343" s="99"/>
      <c r="AA343" s="99"/>
      <c r="AB343" s="99"/>
      <c r="AC343" s="99"/>
      <c r="AD343" s="99"/>
      <c r="AE343" s="99"/>
      <c r="AF343" s="99"/>
      <c r="AG343" s="99"/>
      <c r="AH343" s="99"/>
      <c r="AI343" s="99"/>
      <c r="AJ343" s="99"/>
      <c r="AK343" s="99"/>
      <c r="AL343" s="99"/>
    </row>
    <row r="344" spans="1:39" s="84" customFormat="1" ht="24.75" customHeight="1" x14ac:dyDescent="0.25">
      <c r="A344" s="51">
        <v>296</v>
      </c>
      <c r="B344" s="12" t="s">
        <v>97</v>
      </c>
      <c r="C344" s="23">
        <f t="shared" si="37"/>
        <v>1299569.3999999999</v>
      </c>
      <c r="D344" s="11">
        <v>64978.47</v>
      </c>
      <c r="E344" s="11">
        <v>113460.21</v>
      </c>
      <c r="F344" s="11">
        <v>618211.17000000004</v>
      </c>
      <c r="G344" s="11">
        <v>257992.83</v>
      </c>
      <c r="H344" s="11">
        <v>104113.35</v>
      </c>
      <c r="I344" s="11">
        <v>140813.37</v>
      </c>
      <c r="J344" s="11">
        <v>0</v>
      </c>
      <c r="K344" s="117">
        <v>0</v>
      </c>
      <c r="L344" s="11">
        <v>0</v>
      </c>
      <c r="M344" s="125">
        <v>0</v>
      </c>
      <c r="N344" s="52">
        <v>0</v>
      </c>
      <c r="O344" s="125">
        <v>0</v>
      </c>
      <c r="P344" s="52">
        <v>0</v>
      </c>
      <c r="Q344" s="125">
        <v>0</v>
      </c>
      <c r="R344" s="52">
        <v>0</v>
      </c>
      <c r="S344" s="125">
        <v>0</v>
      </c>
      <c r="T344" s="52">
        <v>0</v>
      </c>
      <c r="U344" s="83"/>
      <c r="V344" s="82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  <c r="AI344" s="83"/>
      <c r="AJ344" s="83"/>
      <c r="AK344" s="83"/>
      <c r="AL344" s="83"/>
    </row>
    <row r="345" spans="1:39" s="130" customFormat="1" ht="24.75" customHeight="1" x14ac:dyDescent="0.25">
      <c r="A345" s="51">
        <v>297</v>
      </c>
      <c r="B345" s="12" t="s">
        <v>425</v>
      </c>
      <c r="C345" s="23">
        <f t="shared" si="37"/>
        <v>561785.44999999995</v>
      </c>
      <c r="D345" s="11">
        <v>28089.27</v>
      </c>
      <c r="E345" s="11">
        <v>0</v>
      </c>
      <c r="F345" s="11">
        <v>0</v>
      </c>
      <c r="G345" s="11">
        <v>0</v>
      </c>
      <c r="H345" s="11">
        <v>304738.59000000003</v>
      </c>
      <c r="I345" s="11">
        <v>228957.59</v>
      </c>
      <c r="J345" s="11">
        <v>0</v>
      </c>
      <c r="K345" s="117">
        <v>0</v>
      </c>
      <c r="L345" s="11">
        <v>0</v>
      </c>
      <c r="M345" s="125">
        <v>0</v>
      </c>
      <c r="N345" s="52">
        <v>0</v>
      </c>
      <c r="O345" s="125">
        <v>0</v>
      </c>
      <c r="P345" s="52">
        <v>0</v>
      </c>
      <c r="Q345" s="125">
        <v>0</v>
      </c>
      <c r="R345" s="52">
        <v>0</v>
      </c>
      <c r="S345" s="125">
        <v>0</v>
      </c>
      <c r="T345" s="52">
        <v>0</v>
      </c>
      <c r="U345" s="83"/>
      <c r="V345" s="82"/>
      <c r="W345" s="83"/>
      <c r="X345" s="83"/>
      <c r="Y345" s="83"/>
      <c r="Z345" s="83"/>
      <c r="AA345" s="83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</row>
    <row r="346" spans="1:39" s="84" customFormat="1" ht="24.75" customHeight="1" x14ac:dyDescent="0.25">
      <c r="A346" s="51">
        <v>298</v>
      </c>
      <c r="B346" s="12" t="s">
        <v>98</v>
      </c>
      <c r="C346" s="23">
        <f t="shared" si="37"/>
        <v>26389511.07</v>
      </c>
      <c r="D346" s="11">
        <v>1319475.55</v>
      </c>
      <c r="E346" s="11">
        <v>1724933.49</v>
      </c>
      <c r="F346" s="11">
        <v>8773693.9299999997</v>
      </c>
      <c r="G346" s="11">
        <v>5353177.2699999996</v>
      </c>
      <c r="H346" s="11">
        <v>2985168.44</v>
      </c>
      <c r="I346" s="11">
        <v>2205600.7400000002</v>
      </c>
      <c r="J346" s="11">
        <v>0</v>
      </c>
      <c r="K346" s="117">
        <v>0</v>
      </c>
      <c r="L346" s="11">
        <v>0</v>
      </c>
      <c r="M346" s="125">
        <v>0</v>
      </c>
      <c r="N346" s="52">
        <v>0</v>
      </c>
      <c r="O346" s="125">
        <v>1756</v>
      </c>
      <c r="P346" s="52">
        <v>4027461.65</v>
      </c>
      <c r="Q346" s="125">
        <v>0</v>
      </c>
      <c r="R346" s="52">
        <v>0</v>
      </c>
      <c r="S346" s="125">
        <v>0</v>
      </c>
      <c r="T346" s="52">
        <v>0</v>
      </c>
      <c r="U346" s="83"/>
      <c r="V346" s="82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  <c r="AI346" s="83"/>
      <c r="AJ346" s="83"/>
      <c r="AK346" s="83"/>
      <c r="AL346" s="83"/>
    </row>
    <row r="347" spans="1:39" s="84" customFormat="1" ht="24.75" customHeight="1" x14ac:dyDescent="0.25">
      <c r="A347" s="51">
        <v>299</v>
      </c>
      <c r="B347" s="12" t="s">
        <v>99</v>
      </c>
      <c r="C347" s="23">
        <f t="shared" si="37"/>
        <v>9917583.4100000001</v>
      </c>
      <c r="D347" s="11">
        <v>495879.17</v>
      </c>
      <c r="E347" s="11">
        <v>742203.03</v>
      </c>
      <c r="F347" s="11">
        <v>3775138.14</v>
      </c>
      <c r="G347" s="11">
        <v>2303360.91</v>
      </c>
      <c r="H347" s="11">
        <v>1284455.94</v>
      </c>
      <c r="I347" s="11">
        <v>949024.16</v>
      </c>
      <c r="J347" s="11">
        <v>367522.06</v>
      </c>
      <c r="K347" s="117">
        <v>0</v>
      </c>
      <c r="L347" s="11">
        <v>0</v>
      </c>
      <c r="M347" s="125">
        <v>0</v>
      </c>
      <c r="N347" s="52">
        <v>0</v>
      </c>
      <c r="O347" s="125">
        <v>0</v>
      </c>
      <c r="P347" s="52">
        <v>0</v>
      </c>
      <c r="Q347" s="125">
        <v>0</v>
      </c>
      <c r="R347" s="52">
        <v>0</v>
      </c>
      <c r="S347" s="125">
        <v>0</v>
      </c>
      <c r="T347" s="52">
        <v>0</v>
      </c>
      <c r="U347" s="83"/>
      <c r="V347" s="82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  <c r="AI347" s="83"/>
      <c r="AJ347" s="83"/>
      <c r="AK347" s="83"/>
      <c r="AL347" s="83"/>
    </row>
    <row r="348" spans="1:39" s="130" customFormat="1" ht="24.75" customHeight="1" x14ac:dyDescent="0.25">
      <c r="A348" s="51">
        <v>300</v>
      </c>
      <c r="B348" s="12" t="s">
        <v>426</v>
      </c>
      <c r="C348" s="23">
        <f t="shared" si="37"/>
        <v>194401.97</v>
      </c>
      <c r="D348" s="11">
        <v>9720.1</v>
      </c>
      <c r="E348" s="11">
        <v>0</v>
      </c>
      <c r="F348" s="11">
        <v>0</v>
      </c>
      <c r="G348" s="11">
        <v>0</v>
      </c>
      <c r="H348" s="11">
        <v>184681.87</v>
      </c>
      <c r="I348" s="11">
        <v>0</v>
      </c>
      <c r="J348" s="11">
        <v>0</v>
      </c>
      <c r="K348" s="117">
        <v>0</v>
      </c>
      <c r="L348" s="11">
        <v>0</v>
      </c>
      <c r="M348" s="125">
        <v>0</v>
      </c>
      <c r="N348" s="52">
        <v>0</v>
      </c>
      <c r="O348" s="125">
        <v>0</v>
      </c>
      <c r="P348" s="52">
        <v>0</v>
      </c>
      <c r="Q348" s="125">
        <v>0</v>
      </c>
      <c r="R348" s="52">
        <v>0</v>
      </c>
      <c r="S348" s="125">
        <v>0</v>
      </c>
      <c r="T348" s="52">
        <v>0</v>
      </c>
      <c r="U348" s="83"/>
      <c r="V348" s="82"/>
      <c r="W348" s="83"/>
      <c r="X348" s="83"/>
      <c r="Y348" s="83"/>
      <c r="Z348" s="83"/>
      <c r="AA348" s="83"/>
      <c r="AB348" s="129"/>
      <c r="AC348" s="129"/>
      <c r="AD348" s="129"/>
      <c r="AE348" s="129"/>
      <c r="AF348" s="129"/>
      <c r="AG348" s="129"/>
      <c r="AH348" s="129"/>
      <c r="AI348" s="129"/>
      <c r="AJ348" s="129"/>
      <c r="AK348" s="129"/>
      <c r="AL348" s="129"/>
    </row>
    <row r="349" spans="1:39" s="130" customFormat="1" ht="24.75" customHeight="1" x14ac:dyDescent="0.25">
      <c r="A349" s="51">
        <v>301</v>
      </c>
      <c r="B349" s="12" t="s">
        <v>427</v>
      </c>
      <c r="C349" s="23">
        <f t="shared" si="37"/>
        <v>587119.85</v>
      </c>
      <c r="D349" s="11">
        <v>29355.1</v>
      </c>
      <c r="E349" s="11">
        <v>0</v>
      </c>
      <c r="F349" s="11">
        <v>557764.75</v>
      </c>
      <c r="G349" s="11">
        <v>0</v>
      </c>
      <c r="H349" s="11">
        <v>0</v>
      </c>
      <c r="I349" s="11">
        <v>0</v>
      </c>
      <c r="J349" s="11">
        <v>0</v>
      </c>
      <c r="K349" s="117">
        <v>0</v>
      </c>
      <c r="L349" s="11">
        <v>0</v>
      </c>
      <c r="M349" s="125">
        <v>0</v>
      </c>
      <c r="N349" s="52">
        <v>0</v>
      </c>
      <c r="O349" s="125">
        <v>0</v>
      </c>
      <c r="P349" s="52">
        <v>0</v>
      </c>
      <c r="Q349" s="125">
        <v>0</v>
      </c>
      <c r="R349" s="52">
        <v>0</v>
      </c>
      <c r="S349" s="125">
        <v>0</v>
      </c>
      <c r="T349" s="52">
        <v>0</v>
      </c>
      <c r="U349" s="83"/>
      <c r="V349" s="82"/>
      <c r="W349" s="83"/>
      <c r="X349" s="83"/>
      <c r="Y349" s="83"/>
      <c r="Z349" s="83"/>
      <c r="AA349" s="83"/>
      <c r="AB349" s="129"/>
      <c r="AC349" s="129"/>
      <c r="AD349" s="129"/>
      <c r="AE349" s="129"/>
      <c r="AF349" s="129"/>
      <c r="AG349" s="129"/>
      <c r="AH349" s="129"/>
      <c r="AI349" s="129"/>
      <c r="AJ349" s="129"/>
      <c r="AK349" s="129"/>
      <c r="AL349" s="129"/>
    </row>
    <row r="350" spans="1:39" s="130" customFormat="1" ht="24.75" customHeight="1" x14ac:dyDescent="0.25">
      <c r="A350" s="51">
        <v>302</v>
      </c>
      <c r="B350" s="12" t="s">
        <v>49</v>
      </c>
      <c r="C350" s="23">
        <f t="shared" si="37"/>
        <v>961305.12</v>
      </c>
      <c r="D350" s="11">
        <v>48065.26</v>
      </c>
      <c r="E350" s="11">
        <v>104068.23</v>
      </c>
      <c r="F350" s="11">
        <v>567037.03</v>
      </c>
      <c r="G350" s="11">
        <v>0</v>
      </c>
      <c r="H350" s="11">
        <v>0</v>
      </c>
      <c r="I350" s="11">
        <v>242134.6</v>
      </c>
      <c r="J350" s="11">
        <v>0</v>
      </c>
      <c r="K350" s="117">
        <v>0</v>
      </c>
      <c r="L350" s="11">
        <v>0</v>
      </c>
      <c r="M350" s="125">
        <v>0</v>
      </c>
      <c r="N350" s="52">
        <v>0</v>
      </c>
      <c r="O350" s="125">
        <v>0</v>
      </c>
      <c r="P350" s="52">
        <v>0</v>
      </c>
      <c r="Q350" s="125">
        <v>0</v>
      </c>
      <c r="R350" s="52">
        <v>0</v>
      </c>
      <c r="S350" s="125">
        <v>0</v>
      </c>
      <c r="T350" s="52">
        <v>0</v>
      </c>
      <c r="U350" s="83"/>
      <c r="V350" s="82"/>
      <c r="W350" s="83"/>
      <c r="X350" s="83"/>
      <c r="Y350" s="83"/>
      <c r="Z350" s="83"/>
      <c r="AA350" s="83"/>
      <c r="AB350" s="129"/>
      <c r="AC350" s="129"/>
      <c r="AD350" s="129"/>
      <c r="AE350" s="129"/>
      <c r="AF350" s="129"/>
      <c r="AG350" s="129"/>
      <c r="AH350" s="129"/>
      <c r="AI350" s="129"/>
      <c r="AJ350" s="129"/>
      <c r="AK350" s="129"/>
      <c r="AL350" s="129"/>
    </row>
    <row r="351" spans="1:39" s="84" customFormat="1" ht="24.75" customHeight="1" x14ac:dyDescent="0.25">
      <c r="A351" s="51">
        <v>303</v>
      </c>
      <c r="B351" s="12" t="s">
        <v>100</v>
      </c>
      <c r="C351" s="23">
        <f t="shared" si="37"/>
        <v>1982876.73</v>
      </c>
      <c r="D351" s="11">
        <v>99143.84</v>
      </c>
      <c r="E351" s="11">
        <v>159411.6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3">
        <v>0</v>
      </c>
      <c r="L351" s="11">
        <v>0</v>
      </c>
      <c r="M351" s="125">
        <v>644.4</v>
      </c>
      <c r="N351" s="11">
        <v>1724321.29</v>
      </c>
      <c r="O351" s="125">
        <v>0</v>
      </c>
      <c r="P351" s="11">
        <v>0</v>
      </c>
      <c r="Q351" s="125">
        <v>0</v>
      </c>
      <c r="R351" s="11">
        <v>0</v>
      </c>
      <c r="S351" s="125">
        <v>0</v>
      </c>
      <c r="T351" s="11">
        <v>0</v>
      </c>
      <c r="U351" s="83"/>
      <c r="V351" s="82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  <c r="AI351" s="83"/>
      <c r="AJ351" s="83"/>
      <c r="AK351" s="83"/>
      <c r="AL351" s="83"/>
    </row>
    <row r="352" spans="1:39" s="84" customFormat="1" ht="24.75" customHeight="1" x14ac:dyDescent="0.25">
      <c r="A352" s="51">
        <v>304</v>
      </c>
      <c r="B352" s="12" t="s">
        <v>179</v>
      </c>
      <c r="C352" s="23">
        <f t="shared" si="37"/>
        <v>740772.2</v>
      </c>
      <c r="D352" s="11">
        <v>37038.61</v>
      </c>
      <c r="E352" s="11">
        <v>0</v>
      </c>
      <c r="F352" s="11">
        <v>525079.97</v>
      </c>
      <c r="G352" s="11">
        <v>0</v>
      </c>
      <c r="H352" s="11">
        <v>178653.62</v>
      </c>
      <c r="I352" s="11">
        <v>0</v>
      </c>
      <c r="J352" s="11">
        <v>0</v>
      </c>
      <c r="K352" s="117">
        <v>0</v>
      </c>
      <c r="L352" s="11">
        <v>0</v>
      </c>
      <c r="M352" s="125">
        <v>0</v>
      </c>
      <c r="N352" s="52">
        <v>0</v>
      </c>
      <c r="O352" s="125">
        <v>0</v>
      </c>
      <c r="P352" s="52">
        <v>0</v>
      </c>
      <c r="Q352" s="125">
        <v>0</v>
      </c>
      <c r="R352" s="52">
        <v>0</v>
      </c>
      <c r="S352" s="125">
        <v>0</v>
      </c>
      <c r="T352" s="52">
        <v>0</v>
      </c>
      <c r="U352" s="83"/>
      <c r="V352" s="82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  <c r="AI352" s="83"/>
      <c r="AJ352" s="83"/>
      <c r="AK352" s="83"/>
      <c r="AL352" s="83"/>
    </row>
    <row r="353" spans="1:38" s="84" customFormat="1" ht="24.75" customHeight="1" x14ac:dyDescent="0.25">
      <c r="A353" s="51">
        <v>305</v>
      </c>
      <c r="B353" s="12" t="s">
        <v>101</v>
      </c>
      <c r="C353" s="23">
        <f t="shared" si="37"/>
        <v>546342.87</v>
      </c>
      <c r="D353" s="11">
        <v>27317.14</v>
      </c>
      <c r="E353" s="11">
        <v>60299.9</v>
      </c>
      <c r="F353" s="11">
        <v>328556.34000000003</v>
      </c>
      <c r="G353" s="11">
        <v>0</v>
      </c>
      <c r="H353" s="11">
        <v>55332.39</v>
      </c>
      <c r="I353" s="11">
        <v>74837.100000000006</v>
      </c>
      <c r="J353" s="11">
        <v>0</v>
      </c>
      <c r="K353" s="117">
        <v>0</v>
      </c>
      <c r="L353" s="11">
        <v>0</v>
      </c>
      <c r="M353" s="125">
        <v>0</v>
      </c>
      <c r="N353" s="52">
        <v>0</v>
      </c>
      <c r="O353" s="125">
        <v>0</v>
      </c>
      <c r="P353" s="52">
        <v>0</v>
      </c>
      <c r="Q353" s="125">
        <v>0</v>
      </c>
      <c r="R353" s="52">
        <v>0</v>
      </c>
      <c r="S353" s="125">
        <v>0</v>
      </c>
      <c r="T353" s="52">
        <v>0</v>
      </c>
      <c r="U353" s="83"/>
      <c r="V353" s="82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  <c r="AI353" s="83"/>
      <c r="AJ353" s="83"/>
      <c r="AK353" s="83"/>
      <c r="AL353" s="83"/>
    </row>
    <row r="354" spans="1:38" s="84" customFormat="1" ht="24.75" customHeight="1" x14ac:dyDescent="0.25">
      <c r="A354" s="51">
        <v>306</v>
      </c>
      <c r="B354" s="12" t="s">
        <v>102</v>
      </c>
      <c r="C354" s="23">
        <f t="shared" si="37"/>
        <v>2206197.9300000002</v>
      </c>
      <c r="D354" s="11">
        <v>110309.9</v>
      </c>
      <c r="E354" s="11">
        <v>243498.21</v>
      </c>
      <c r="F354" s="11">
        <v>1326749.8600000001</v>
      </c>
      <c r="G354" s="11">
        <v>0</v>
      </c>
      <c r="H354" s="11">
        <v>223438.82</v>
      </c>
      <c r="I354" s="11">
        <v>302201.14</v>
      </c>
      <c r="J354" s="11">
        <v>0</v>
      </c>
      <c r="K354" s="117">
        <v>0</v>
      </c>
      <c r="L354" s="11">
        <v>0</v>
      </c>
      <c r="M354" s="125">
        <v>0</v>
      </c>
      <c r="N354" s="52">
        <v>0</v>
      </c>
      <c r="O354" s="125">
        <v>0</v>
      </c>
      <c r="P354" s="52">
        <v>0</v>
      </c>
      <c r="Q354" s="125">
        <v>0</v>
      </c>
      <c r="R354" s="52">
        <v>0</v>
      </c>
      <c r="S354" s="125">
        <v>0</v>
      </c>
      <c r="T354" s="52">
        <v>0</v>
      </c>
      <c r="U354" s="83"/>
      <c r="V354" s="82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  <c r="AI354" s="83"/>
      <c r="AJ354" s="83"/>
      <c r="AK354" s="83"/>
      <c r="AL354" s="83"/>
    </row>
    <row r="355" spans="1:38" s="84" customFormat="1" ht="24.75" customHeight="1" x14ac:dyDescent="0.25">
      <c r="A355" s="51">
        <v>307</v>
      </c>
      <c r="B355" s="12" t="s">
        <v>103</v>
      </c>
      <c r="C355" s="23">
        <f t="shared" si="37"/>
        <v>2307938.9900000002</v>
      </c>
      <c r="D355" s="11">
        <v>115396.95</v>
      </c>
      <c r="E355" s="11">
        <v>201496.93</v>
      </c>
      <c r="F355" s="11">
        <v>1097897.24</v>
      </c>
      <c r="G355" s="11">
        <v>458176.16</v>
      </c>
      <c r="H355" s="11">
        <v>184897.6</v>
      </c>
      <c r="I355" s="11">
        <v>250074.11</v>
      </c>
      <c r="J355" s="11">
        <v>0</v>
      </c>
      <c r="K355" s="117">
        <v>0</v>
      </c>
      <c r="L355" s="11">
        <v>0</v>
      </c>
      <c r="M355" s="125">
        <v>0</v>
      </c>
      <c r="N355" s="52">
        <v>0</v>
      </c>
      <c r="O355" s="125">
        <v>0</v>
      </c>
      <c r="P355" s="52">
        <v>0</v>
      </c>
      <c r="Q355" s="125">
        <v>0</v>
      </c>
      <c r="R355" s="52">
        <v>0</v>
      </c>
      <c r="S355" s="125">
        <v>0</v>
      </c>
      <c r="T355" s="52">
        <v>0</v>
      </c>
      <c r="U355" s="83"/>
      <c r="V355" s="82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  <c r="AI355" s="83"/>
      <c r="AJ355" s="83"/>
      <c r="AK355" s="83"/>
      <c r="AL355" s="83"/>
    </row>
    <row r="356" spans="1:38" s="84" customFormat="1" ht="24.75" customHeight="1" x14ac:dyDescent="0.25">
      <c r="A356" s="51">
        <v>308</v>
      </c>
      <c r="B356" s="12" t="s">
        <v>78</v>
      </c>
      <c r="C356" s="23">
        <f t="shared" si="37"/>
        <v>210155.73</v>
      </c>
      <c r="D356" s="11">
        <v>10507.79</v>
      </c>
      <c r="E356" s="11">
        <v>199647.94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7">
        <v>0</v>
      </c>
      <c r="L356" s="11">
        <v>0</v>
      </c>
      <c r="M356" s="125">
        <v>0</v>
      </c>
      <c r="N356" s="52">
        <v>0</v>
      </c>
      <c r="O356" s="125">
        <v>0</v>
      </c>
      <c r="P356" s="52">
        <v>0</v>
      </c>
      <c r="Q356" s="125">
        <v>0</v>
      </c>
      <c r="R356" s="52">
        <v>0</v>
      </c>
      <c r="S356" s="125">
        <v>0</v>
      </c>
      <c r="T356" s="52">
        <v>0</v>
      </c>
      <c r="U356" s="83"/>
      <c r="V356" s="82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  <c r="AI356" s="83"/>
      <c r="AJ356" s="83"/>
      <c r="AK356" s="83"/>
      <c r="AL356" s="83"/>
    </row>
    <row r="357" spans="1:38" s="84" customFormat="1" ht="24.75" customHeight="1" x14ac:dyDescent="0.25">
      <c r="A357" s="51">
        <v>309</v>
      </c>
      <c r="B357" s="12" t="s">
        <v>104</v>
      </c>
      <c r="C357" s="23">
        <f t="shared" si="37"/>
        <v>2097877.4</v>
      </c>
      <c r="D357" s="11">
        <v>104893.87</v>
      </c>
      <c r="E357" s="11">
        <v>231542.87</v>
      </c>
      <c r="F357" s="11">
        <v>1261608.72</v>
      </c>
      <c r="G357" s="11">
        <v>0</v>
      </c>
      <c r="H357" s="11">
        <v>212468.36</v>
      </c>
      <c r="I357" s="11">
        <v>287363.58</v>
      </c>
      <c r="J357" s="11">
        <v>0</v>
      </c>
      <c r="K357" s="117">
        <v>0</v>
      </c>
      <c r="L357" s="11">
        <v>0</v>
      </c>
      <c r="M357" s="125">
        <v>0</v>
      </c>
      <c r="N357" s="52">
        <v>0</v>
      </c>
      <c r="O357" s="125">
        <v>0</v>
      </c>
      <c r="P357" s="52">
        <v>0</v>
      </c>
      <c r="Q357" s="125">
        <v>0</v>
      </c>
      <c r="R357" s="52">
        <v>0</v>
      </c>
      <c r="S357" s="125">
        <v>0</v>
      </c>
      <c r="T357" s="52">
        <v>0</v>
      </c>
      <c r="U357" s="83"/>
      <c r="V357" s="82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  <c r="AI357" s="83"/>
      <c r="AJ357" s="83"/>
      <c r="AK357" s="83"/>
      <c r="AL357" s="83"/>
    </row>
    <row r="358" spans="1:38" s="84" customFormat="1" ht="24.75" customHeight="1" x14ac:dyDescent="0.25">
      <c r="A358" s="51">
        <v>310</v>
      </c>
      <c r="B358" s="12" t="s">
        <v>105</v>
      </c>
      <c r="C358" s="23">
        <f t="shared" si="37"/>
        <v>1838212.71</v>
      </c>
      <c r="D358" s="11">
        <v>91910.64</v>
      </c>
      <c r="E358" s="11">
        <v>202883.66</v>
      </c>
      <c r="F358" s="11">
        <v>1105453.1599999999</v>
      </c>
      <c r="G358" s="11">
        <v>0</v>
      </c>
      <c r="H358" s="11">
        <v>186170.09</v>
      </c>
      <c r="I358" s="11">
        <v>251795.16</v>
      </c>
      <c r="J358" s="11">
        <v>0</v>
      </c>
      <c r="K358" s="117">
        <v>0</v>
      </c>
      <c r="L358" s="11">
        <v>0</v>
      </c>
      <c r="M358" s="125">
        <v>0</v>
      </c>
      <c r="N358" s="52">
        <v>0</v>
      </c>
      <c r="O358" s="125">
        <v>0</v>
      </c>
      <c r="P358" s="52">
        <v>0</v>
      </c>
      <c r="Q358" s="125">
        <v>0</v>
      </c>
      <c r="R358" s="52">
        <v>0</v>
      </c>
      <c r="S358" s="125">
        <v>0</v>
      </c>
      <c r="T358" s="52">
        <v>0</v>
      </c>
      <c r="U358" s="83"/>
      <c r="V358" s="82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  <c r="AI358" s="83"/>
      <c r="AJ358" s="83"/>
      <c r="AK358" s="83"/>
      <c r="AL358" s="83"/>
    </row>
    <row r="359" spans="1:38" s="130" customFormat="1" ht="24.75" customHeight="1" x14ac:dyDescent="0.25">
      <c r="A359" s="51">
        <v>311</v>
      </c>
      <c r="B359" s="12" t="s">
        <v>428</v>
      </c>
      <c r="C359" s="23">
        <f t="shared" si="37"/>
        <v>274656.18</v>
      </c>
      <c r="D359" s="11">
        <v>13732.81</v>
      </c>
      <c r="E359" s="11">
        <v>0</v>
      </c>
      <c r="F359" s="11">
        <v>0</v>
      </c>
      <c r="G359" s="11">
        <v>0</v>
      </c>
      <c r="H359" s="11">
        <v>0</v>
      </c>
      <c r="I359" s="11">
        <v>260923.37</v>
      </c>
      <c r="J359" s="11">
        <v>0</v>
      </c>
      <c r="K359" s="117">
        <v>0</v>
      </c>
      <c r="L359" s="11">
        <v>0</v>
      </c>
      <c r="M359" s="125">
        <v>0</v>
      </c>
      <c r="N359" s="52">
        <v>0</v>
      </c>
      <c r="O359" s="125">
        <v>0</v>
      </c>
      <c r="P359" s="52">
        <v>0</v>
      </c>
      <c r="Q359" s="125">
        <v>0</v>
      </c>
      <c r="R359" s="52">
        <v>0</v>
      </c>
      <c r="S359" s="125">
        <v>0</v>
      </c>
      <c r="T359" s="52">
        <v>0</v>
      </c>
      <c r="U359" s="83"/>
      <c r="V359" s="82"/>
      <c r="W359" s="83"/>
      <c r="X359" s="83"/>
      <c r="Y359" s="83"/>
      <c r="Z359" s="83"/>
      <c r="AA359" s="83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</row>
    <row r="360" spans="1:38" s="84" customFormat="1" ht="24.75" customHeight="1" x14ac:dyDescent="0.25">
      <c r="A360" s="51">
        <v>312</v>
      </c>
      <c r="B360" s="12" t="s">
        <v>418</v>
      </c>
      <c r="C360" s="23">
        <f t="shared" si="37"/>
        <v>888026.41</v>
      </c>
      <c r="D360" s="11">
        <v>44401.32</v>
      </c>
      <c r="E360" s="11">
        <v>0</v>
      </c>
      <c r="F360" s="11">
        <v>582835.75</v>
      </c>
      <c r="G360" s="11">
        <v>0</v>
      </c>
      <c r="H360" s="11">
        <v>0</v>
      </c>
      <c r="I360" s="11">
        <v>260789.34</v>
      </c>
      <c r="J360" s="11">
        <v>0</v>
      </c>
      <c r="K360" s="117">
        <v>0</v>
      </c>
      <c r="L360" s="11">
        <v>0</v>
      </c>
      <c r="M360" s="125">
        <v>0</v>
      </c>
      <c r="N360" s="52">
        <v>0</v>
      </c>
      <c r="O360" s="125">
        <v>0</v>
      </c>
      <c r="P360" s="52">
        <v>0</v>
      </c>
      <c r="Q360" s="125">
        <v>0</v>
      </c>
      <c r="R360" s="52">
        <v>0</v>
      </c>
      <c r="S360" s="125">
        <v>0</v>
      </c>
      <c r="T360" s="52">
        <v>0</v>
      </c>
      <c r="U360" s="83"/>
      <c r="V360" s="82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  <c r="AI360" s="83"/>
      <c r="AJ360" s="83"/>
      <c r="AK360" s="83"/>
      <c r="AL360" s="83"/>
    </row>
    <row r="361" spans="1:38" s="84" customFormat="1" ht="24.75" customHeight="1" x14ac:dyDescent="0.25">
      <c r="A361" s="51">
        <v>313</v>
      </c>
      <c r="B361" s="12" t="s">
        <v>106</v>
      </c>
      <c r="C361" s="23">
        <f t="shared" si="37"/>
        <v>2616696.0099999998</v>
      </c>
      <c r="D361" s="11">
        <v>130834.8</v>
      </c>
      <c r="E361" s="11">
        <v>0</v>
      </c>
      <c r="F361" s="11">
        <v>853589.35</v>
      </c>
      <c r="G361" s="11">
        <v>0</v>
      </c>
      <c r="H361" s="11">
        <v>0</v>
      </c>
      <c r="I361" s="11">
        <v>0</v>
      </c>
      <c r="J361" s="11">
        <v>0</v>
      </c>
      <c r="K361" s="13">
        <v>0</v>
      </c>
      <c r="L361" s="11">
        <v>0</v>
      </c>
      <c r="M361" s="125">
        <v>610</v>
      </c>
      <c r="N361" s="11">
        <v>1632271.86</v>
      </c>
      <c r="O361" s="125">
        <v>0</v>
      </c>
      <c r="P361" s="11">
        <v>0</v>
      </c>
      <c r="Q361" s="125">
        <v>0</v>
      </c>
      <c r="R361" s="11">
        <v>0</v>
      </c>
      <c r="S361" s="125">
        <v>0</v>
      </c>
      <c r="T361" s="11">
        <v>0</v>
      </c>
      <c r="U361" s="83"/>
      <c r="V361" s="82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  <c r="AI361" s="83"/>
      <c r="AJ361" s="83"/>
      <c r="AK361" s="83"/>
      <c r="AL361" s="83"/>
    </row>
    <row r="362" spans="1:38" s="84" customFormat="1" ht="24.75" customHeight="1" x14ac:dyDescent="0.25">
      <c r="A362" s="51">
        <v>314</v>
      </c>
      <c r="B362" s="12" t="s">
        <v>417</v>
      </c>
      <c r="C362" s="23">
        <f t="shared" si="37"/>
        <v>944025.81</v>
      </c>
      <c r="D362" s="11">
        <v>47201.29</v>
      </c>
      <c r="E362" s="11">
        <v>104192.2</v>
      </c>
      <c r="F362" s="11">
        <v>567712.48</v>
      </c>
      <c r="G362" s="11">
        <v>0</v>
      </c>
      <c r="H362" s="11">
        <v>95608.83</v>
      </c>
      <c r="I362" s="11">
        <v>129311.01</v>
      </c>
      <c r="J362" s="11">
        <v>0</v>
      </c>
      <c r="K362" s="117">
        <v>0</v>
      </c>
      <c r="L362" s="11">
        <v>0</v>
      </c>
      <c r="M362" s="125">
        <v>0</v>
      </c>
      <c r="N362" s="52">
        <v>0</v>
      </c>
      <c r="O362" s="125">
        <v>0</v>
      </c>
      <c r="P362" s="52">
        <v>0</v>
      </c>
      <c r="Q362" s="125">
        <v>0</v>
      </c>
      <c r="R362" s="52">
        <v>0</v>
      </c>
      <c r="S362" s="125">
        <v>0</v>
      </c>
      <c r="T362" s="52">
        <v>0</v>
      </c>
      <c r="U362" s="83"/>
      <c r="V362" s="82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  <c r="AI362" s="83"/>
      <c r="AJ362" s="83"/>
      <c r="AK362" s="83"/>
      <c r="AL362" s="83"/>
    </row>
    <row r="363" spans="1:38" s="84" customFormat="1" ht="24.75" customHeight="1" x14ac:dyDescent="0.25">
      <c r="A363" s="51">
        <v>315</v>
      </c>
      <c r="B363" s="12" t="s">
        <v>420</v>
      </c>
      <c r="C363" s="23">
        <f t="shared" si="37"/>
        <v>749555.23</v>
      </c>
      <c r="D363" s="11">
        <v>37477.760000000002</v>
      </c>
      <c r="E363" s="11">
        <v>0</v>
      </c>
      <c r="F363" s="11">
        <v>579973.66</v>
      </c>
      <c r="G363" s="11">
        <v>0</v>
      </c>
      <c r="H363" s="11">
        <v>0</v>
      </c>
      <c r="I363" s="11">
        <v>132103.81</v>
      </c>
      <c r="J363" s="11">
        <v>0</v>
      </c>
      <c r="K363" s="117">
        <v>0</v>
      </c>
      <c r="L363" s="11">
        <v>0</v>
      </c>
      <c r="M363" s="125">
        <v>0</v>
      </c>
      <c r="N363" s="52">
        <v>0</v>
      </c>
      <c r="O363" s="125">
        <v>0</v>
      </c>
      <c r="P363" s="52">
        <v>0</v>
      </c>
      <c r="Q363" s="125">
        <v>0</v>
      </c>
      <c r="R363" s="52">
        <v>0</v>
      </c>
      <c r="S363" s="125">
        <v>0</v>
      </c>
      <c r="T363" s="52">
        <v>0</v>
      </c>
      <c r="U363" s="83"/>
      <c r="V363" s="82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  <c r="AI363" s="83"/>
      <c r="AJ363" s="83"/>
      <c r="AK363" s="83"/>
      <c r="AL363" s="83"/>
    </row>
    <row r="364" spans="1:38" s="84" customFormat="1" ht="24.75" customHeight="1" x14ac:dyDescent="0.25">
      <c r="A364" s="51">
        <v>316</v>
      </c>
      <c r="B364" s="12" t="s">
        <v>107</v>
      </c>
      <c r="C364" s="23">
        <f t="shared" si="37"/>
        <v>3488957.99</v>
      </c>
      <c r="D364" s="11">
        <v>174447.9</v>
      </c>
      <c r="E364" s="11">
        <v>0</v>
      </c>
      <c r="F364" s="11">
        <v>1136363.71</v>
      </c>
      <c r="G364" s="11">
        <v>0</v>
      </c>
      <c r="H364" s="11">
        <v>0</v>
      </c>
      <c r="I364" s="11">
        <v>0</v>
      </c>
      <c r="J364" s="11">
        <v>0</v>
      </c>
      <c r="K364" s="13">
        <v>0</v>
      </c>
      <c r="L364" s="11">
        <v>0</v>
      </c>
      <c r="M364" s="125">
        <v>814</v>
      </c>
      <c r="N364" s="11">
        <v>2178146.38</v>
      </c>
      <c r="O364" s="125">
        <v>0</v>
      </c>
      <c r="P364" s="11">
        <v>0</v>
      </c>
      <c r="Q364" s="125">
        <v>0</v>
      </c>
      <c r="R364" s="11">
        <v>0</v>
      </c>
      <c r="S364" s="125">
        <v>0</v>
      </c>
      <c r="T364" s="11">
        <v>0</v>
      </c>
      <c r="U364" s="83"/>
      <c r="V364" s="82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  <c r="AI364" s="83"/>
      <c r="AJ364" s="83"/>
      <c r="AK364" s="83"/>
      <c r="AL364" s="83"/>
    </row>
    <row r="365" spans="1:38" s="84" customFormat="1" ht="24.75" customHeight="1" x14ac:dyDescent="0.25">
      <c r="A365" s="51">
        <v>317</v>
      </c>
      <c r="B365" s="12" t="s">
        <v>92</v>
      </c>
      <c r="C365" s="23">
        <f t="shared" si="37"/>
        <v>547575.93999999994</v>
      </c>
      <c r="D365" s="11">
        <v>27378.799999999999</v>
      </c>
      <c r="E365" s="11">
        <v>0</v>
      </c>
      <c r="F365" s="11">
        <v>0</v>
      </c>
      <c r="G365" s="11">
        <v>0</v>
      </c>
      <c r="H365" s="11">
        <v>221125.19</v>
      </c>
      <c r="I365" s="11">
        <v>299071.95</v>
      </c>
      <c r="J365" s="11">
        <v>0</v>
      </c>
      <c r="K365" s="117">
        <v>0</v>
      </c>
      <c r="L365" s="11">
        <v>0</v>
      </c>
      <c r="M365" s="125">
        <v>0</v>
      </c>
      <c r="N365" s="52">
        <v>0</v>
      </c>
      <c r="O365" s="125">
        <v>0</v>
      </c>
      <c r="P365" s="52">
        <v>0</v>
      </c>
      <c r="Q365" s="125">
        <v>0</v>
      </c>
      <c r="R365" s="52">
        <v>0</v>
      </c>
      <c r="S365" s="125">
        <v>0</v>
      </c>
      <c r="T365" s="52">
        <v>0</v>
      </c>
      <c r="U365" s="83"/>
      <c r="V365" s="82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  <c r="AI365" s="83"/>
      <c r="AJ365" s="83"/>
      <c r="AK365" s="83"/>
      <c r="AL365" s="83"/>
    </row>
    <row r="366" spans="1:38" s="84" customFormat="1" ht="24.75" customHeight="1" x14ac:dyDescent="0.25">
      <c r="A366" s="51">
        <v>318</v>
      </c>
      <c r="B366" s="12" t="s">
        <v>108</v>
      </c>
      <c r="C366" s="23">
        <f t="shared" si="37"/>
        <v>2603922.0499999998</v>
      </c>
      <c r="D366" s="11">
        <v>130196.1</v>
      </c>
      <c r="E366" s="11">
        <v>0</v>
      </c>
      <c r="F366" s="11">
        <v>841454.09</v>
      </c>
      <c r="G366" s="11">
        <v>0</v>
      </c>
      <c r="H366" s="11">
        <v>0</v>
      </c>
      <c r="I366" s="11">
        <v>0</v>
      </c>
      <c r="J366" s="11">
        <v>0</v>
      </c>
      <c r="K366" s="13">
        <v>0</v>
      </c>
      <c r="L366" s="11">
        <v>0</v>
      </c>
      <c r="M366" s="125">
        <v>610</v>
      </c>
      <c r="N366" s="11">
        <v>1632271.86</v>
      </c>
      <c r="O366" s="125">
        <v>0</v>
      </c>
      <c r="P366" s="11">
        <v>0</v>
      </c>
      <c r="Q366" s="125">
        <v>0</v>
      </c>
      <c r="R366" s="11">
        <v>0</v>
      </c>
      <c r="S366" s="125">
        <v>0</v>
      </c>
      <c r="T366" s="11">
        <v>0</v>
      </c>
      <c r="U366" s="83"/>
      <c r="V366" s="82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  <c r="AI366" s="83"/>
      <c r="AJ366" s="83"/>
      <c r="AK366" s="83"/>
      <c r="AL366" s="83"/>
    </row>
    <row r="367" spans="1:38" s="84" customFormat="1" ht="24.75" customHeight="1" x14ac:dyDescent="0.25">
      <c r="A367" s="51">
        <v>319</v>
      </c>
      <c r="B367" s="12" t="s">
        <v>109</v>
      </c>
      <c r="C367" s="23">
        <f t="shared" si="37"/>
        <v>1399980.99</v>
      </c>
      <c r="D367" s="11">
        <v>69999.05</v>
      </c>
      <c r="E367" s="11">
        <v>154516</v>
      </c>
      <c r="F367" s="11">
        <v>841912.03</v>
      </c>
      <c r="G367" s="11">
        <v>0</v>
      </c>
      <c r="H367" s="11">
        <v>141786.96</v>
      </c>
      <c r="I367" s="11">
        <v>191766.95</v>
      </c>
      <c r="J367" s="11">
        <v>0</v>
      </c>
      <c r="K367" s="117">
        <v>0</v>
      </c>
      <c r="L367" s="11">
        <v>0</v>
      </c>
      <c r="M367" s="125">
        <v>0</v>
      </c>
      <c r="N367" s="52">
        <v>0</v>
      </c>
      <c r="O367" s="125">
        <v>0</v>
      </c>
      <c r="P367" s="52">
        <v>0</v>
      </c>
      <c r="Q367" s="125">
        <v>0</v>
      </c>
      <c r="R367" s="52">
        <v>0</v>
      </c>
      <c r="S367" s="125">
        <v>0</v>
      </c>
      <c r="T367" s="52">
        <v>0</v>
      </c>
      <c r="U367" s="83"/>
      <c r="V367" s="82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  <c r="AI367" s="83"/>
      <c r="AJ367" s="83"/>
      <c r="AK367" s="83"/>
      <c r="AL367" s="83"/>
    </row>
    <row r="368" spans="1:38" s="2" customFormat="1" ht="24.75" customHeight="1" x14ac:dyDescent="0.25">
      <c r="A368" s="51">
        <v>320</v>
      </c>
      <c r="B368" s="12" t="s">
        <v>110</v>
      </c>
      <c r="C368" s="23">
        <f t="shared" si="37"/>
        <v>1853038.41</v>
      </c>
      <c r="D368" s="11">
        <v>92651.92</v>
      </c>
      <c r="E368" s="11">
        <v>154873.19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3">
        <v>0</v>
      </c>
      <c r="L368" s="11">
        <v>0</v>
      </c>
      <c r="M368" s="125">
        <v>600</v>
      </c>
      <c r="N368" s="11">
        <v>1605513.3</v>
      </c>
      <c r="O368" s="125">
        <v>0</v>
      </c>
      <c r="P368" s="11">
        <v>0</v>
      </c>
      <c r="Q368" s="125">
        <v>0</v>
      </c>
      <c r="R368" s="11">
        <v>0</v>
      </c>
      <c r="S368" s="125">
        <v>0</v>
      </c>
      <c r="T368" s="11">
        <v>0</v>
      </c>
      <c r="U368" s="3"/>
      <c r="V368" s="25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1:38" s="2" customFormat="1" ht="24.75" customHeight="1" x14ac:dyDescent="0.25">
      <c r="A369" s="51">
        <v>321</v>
      </c>
      <c r="B369" s="12" t="s">
        <v>111</v>
      </c>
      <c r="C369" s="23">
        <f t="shared" si="37"/>
        <v>1391985.45</v>
      </c>
      <c r="D369" s="11">
        <v>69599.27</v>
      </c>
      <c r="E369" s="11">
        <v>153633.53</v>
      </c>
      <c r="F369" s="11">
        <v>837103.72</v>
      </c>
      <c r="G369" s="11">
        <v>0</v>
      </c>
      <c r="H369" s="11">
        <v>140977.19</v>
      </c>
      <c r="I369" s="11">
        <v>190671.74</v>
      </c>
      <c r="J369" s="11">
        <v>0</v>
      </c>
      <c r="K369" s="117">
        <v>0</v>
      </c>
      <c r="L369" s="11">
        <v>0</v>
      </c>
      <c r="M369" s="125">
        <v>0</v>
      </c>
      <c r="N369" s="52">
        <v>0</v>
      </c>
      <c r="O369" s="125">
        <v>0</v>
      </c>
      <c r="P369" s="52">
        <v>0</v>
      </c>
      <c r="Q369" s="125">
        <v>0</v>
      </c>
      <c r="R369" s="52">
        <v>0</v>
      </c>
      <c r="S369" s="125">
        <v>0</v>
      </c>
      <c r="T369" s="52">
        <v>0</v>
      </c>
      <c r="U369" s="3"/>
      <c r="V369" s="25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spans="1:38" s="2" customFormat="1" ht="24.75" customHeight="1" x14ac:dyDescent="0.25">
      <c r="A370" s="51">
        <v>322</v>
      </c>
      <c r="B370" s="12" t="s">
        <v>421</v>
      </c>
      <c r="C370" s="23">
        <f t="shared" si="37"/>
        <v>830833.31</v>
      </c>
      <c r="D370" s="11">
        <v>41541.67</v>
      </c>
      <c r="E370" s="11">
        <v>0</v>
      </c>
      <c r="F370" s="11">
        <v>565319.77</v>
      </c>
      <c r="G370" s="11">
        <v>0</v>
      </c>
      <c r="H370" s="11">
        <v>95205.87</v>
      </c>
      <c r="I370" s="11">
        <v>128766</v>
      </c>
      <c r="J370" s="11">
        <v>0</v>
      </c>
      <c r="K370" s="117">
        <v>0</v>
      </c>
      <c r="L370" s="11">
        <v>0</v>
      </c>
      <c r="M370" s="125">
        <v>0</v>
      </c>
      <c r="N370" s="52">
        <v>0</v>
      </c>
      <c r="O370" s="125">
        <v>0</v>
      </c>
      <c r="P370" s="52">
        <v>0</v>
      </c>
      <c r="Q370" s="125">
        <v>0</v>
      </c>
      <c r="R370" s="52">
        <v>0</v>
      </c>
      <c r="S370" s="125">
        <v>0</v>
      </c>
      <c r="T370" s="52">
        <v>0</v>
      </c>
      <c r="U370" s="3"/>
      <c r="V370" s="25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1:38" s="2" customFormat="1" ht="24.75" customHeight="1" x14ac:dyDescent="0.25">
      <c r="A371" s="51">
        <v>323</v>
      </c>
      <c r="B371" s="12" t="s">
        <v>112</v>
      </c>
      <c r="C371" s="23">
        <f t="shared" si="37"/>
        <v>1394269.88</v>
      </c>
      <c r="D371" s="11">
        <v>69713.490000000005</v>
      </c>
      <c r="E371" s="11">
        <v>153885.66</v>
      </c>
      <c r="F371" s="11">
        <v>838477.52</v>
      </c>
      <c r="G371" s="11">
        <v>0</v>
      </c>
      <c r="H371" s="11">
        <v>141208.54999999999</v>
      </c>
      <c r="I371" s="11">
        <v>190984.66</v>
      </c>
      <c r="J371" s="11">
        <v>0</v>
      </c>
      <c r="K371" s="117">
        <v>0</v>
      </c>
      <c r="L371" s="11">
        <v>0</v>
      </c>
      <c r="M371" s="125">
        <v>0</v>
      </c>
      <c r="N371" s="52">
        <v>0</v>
      </c>
      <c r="O371" s="125">
        <v>0</v>
      </c>
      <c r="P371" s="52">
        <v>0</v>
      </c>
      <c r="Q371" s="125">
        <v>0</v>
      </c>
      <c r="R371" s="52">
        <v>0</v>
      </c>
      <c r="S371" s="125">
        <v>0</v>
      </c>
      <c r="T371" s="52">
        <v>0</v>
      </c>
      <c r="U371" s="3"/>
      <c r="V371" s="25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spans="1:38" s="2" customFormat="1" ht="24.75" customHeight="1" x14ac:dyDescent="0.25">
      <c r="A372" s="51">
        <v>324</v>
      </c>
      <c r="B372" s="12" t="s">
        <v>113</v>
      </c>
      <c r="C372" s="23">
        <f t="shared" si="37"/>
        <v>929005.59</v>
      </c>
      <c r="D372" s="11">
        <v>46450.28</v>
      </c>
      <c r="E372" s="11">
        <v>102534.41</v>
      </c>
      <c r="F372" s="11">
        <v>558679.72</v>
      </c>
      <c r="G372" s="11">
        <v>0</v>
      </c>
      <c r="H372" s="11">
        <v>94087.62</v>
      </c>
      <c r="I372" s="11">
        <v>127253.56</v>
      </c>
      <c r="J372" s="11">
        <v>0</v>
      </c>
      <c r="K372" s="117">
        <v>0</v>
      </c>
      <c r="L372" s="11">
        <v>0</v>
      </c>
      <c r="M372" s="125">
        <v>0</v>
      </c>
      <c r="N372" s="52">
        <v>0</v>
      </c>
      <c r="O372" s="125">
        <v>0</v>
      </c>
      <c r="P372" s="52">
        <v>0</v>
      </c>
      <c r="Q372" s="125">
        <v>0</v>
      </c>
      <c r="R372" s="52">
        <v>0</v>
      </c>
      <c r="S372" s="125">
        <v>0</v>
      </c>
      <c r="T372" s="52">
        <v>0</v>
      </c>
      <c r="U372" s="3"/>
      <c r="V372" s="25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spans="1:38" s="2" customFormat="1" ht="24.75" customHeight="1" x14ac:dyDescent="0.25">
      <c r="A373" s="51">
        <v>325</v>
      </c>
      <c r="B373" s="12" t="s">
        <v>114</v>
      </c>
      <c r="C373" s="23">
        <f t="shared" si="37"/>
        <v>933384.13</v>
      </c>
      <c r="D373" s="11">
        <v>46669.21</v>
      </c>
      <c r="E373" s="11">
        <v>103017.67</v>
      </c>
      <c r="F373" s="11">
        <v>561312.85</v>
      </c>
      <c r="G373" s="11">
        <v>0</v>
      </c>
      <c r="H373" s="11">
        <v>94531.07</v>
      </c>
      <c r="I373" s="11">
        <v>127853.33</v>
      </c>
      <c r="J373" s="11">
        <v>0</v>
      </c>
      <c r="K373" s="117">
        <v>0</v>
      </c>
      <c r="L373" s="11">
        <v>0</v>
      </c>
      <c r="M373" s="125">
        <v>0</v>
      </c>
      <c r="N373" s="52">
        <v>0</v>
      </c>
      <c r="O373" s="125">
        <v>0</v>
      </c>
      <c r="P373" s="52">
        <v>0</v>
      </c>
      <c r="Q373" s="125">
        <v>0</v>
      </c>
      <c r="R373" s="52">
        <v>0</v>
      </c>
      <c r="S373" s="125">
        <v>0</v>
      </c>
      <c r="T373" s="52">
        <v>0</v>
      </c>
      <c r="U373" s="3"/>
      <c r="V373" s="25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spans="1:38" s="2" customFormat="1" ht="24.75" customHeight="1" x14ac:dyDescent="0.25">
      <c r="A374" s="51">
        <v>326</v>
      </c>
      <c r="B374" s="12" t="s">
        <v>115</v>
      </c>
      <c r="C374" s="23">
        <f t="shared" si="37"/>
        <v>808455.68000000005</v>
      </c>
      <c r="D374" s="11">
        <v>40422.78</v>
      </c>
      <c r="E374" s="11">
        <v>0</v>
      </c>
      <c r="F374" s="11">
        <v>550093.46</v>
      </c>
      <c r="G374" s="11">
        <v>0</v>
      </c>
      <c r="H374" s="11">
        <v>92641.61</v>
      </c>
      <c r="I374" s="11">
        <v>125297.83</v>
      </c>
      <c r="J374" s="11">
        <v>0</v>
      </c>
      <c r="K374" s="117">
        <v>0</v>
      </c>
      <c r="L374" s="11">
        <v>0</v>
      </c>
      <c r="M374" s="125">
        <v>0</v>
      </c>
      <c r="N374" s="52">
        <v>0</v>
      </c>
      <c r="O374" s="125">
        <v>0</v>
      </c>
      <c r="P374" s="52">
        <v>0</v>
      </c>
      <c r="Q374" s="125">
        <v>0</v>
      </c>
      <c r="R374" s="52">
        <v>0</v>
      </c>
      <c r="S374" s="125">
        <v>0</v>
      </c>
      <c r="T374" s="52">
        <v>0</v>
      </c>
      <c r="U374" s="3"/>
      <c r="V374" s="25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spans="1:38" s="2" customFormat="1" ht="24.75" customHeight="1" x14ac:dyDescent="0.25">
      <c r="A375" s="51">
        <v>327</v>
      </c>
      <c r="B375" s="12" t="s">
        <v>116</v>
      </c>
      <c r="C375" s="23">
        <f t="shared" si="37"/>
        <v>1376009.41</v>
      </c>
      <c r="D375" s="11">
        <v>68800.47</v>
      </c>
      <c r="E375" s="11">
        <v>0</v>
      </c>
      <c r="F375" s="11">
        <v>1064697.02</v>
      </c>
      <c r="G375" s="11">
        <v>0</v>
      </c>
      <c r="H375" s="11">
        <v>0</v>
      </c>
      <c r="I375" s="11">
        <v>242511.92</v>
      </c>
      <c r="J375" s="11">
        <v>0</v>
      </c>
      <c r="K375" s="117">
        <v>0</v>
      </c>
      <c r="L375" s="11">
        <v>0</v>
      </c>
      <c r="M375" s="125">
        <v>0</v>
      </c>
      <c r="N375" s="52">
        <v>0</v>
      </c>
      <c r="O375" s="125">
        <v>0</v>
      </c>
      <c r="P375" s="52">
        <v>0</v>
      </c>
      <c r="Q375" s="125">
        <v>0</v>
      </c>
      <c r="R375" s="52">
        <v>0</v>
      </c>
      <c r="S375" s="125">
        <v>0</v>
      </c>
      <c r="T375" s="52">
        <v>0</v>
      </c>
      <c r="U375" s="3"/>
      <c r="V375" s="25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spans="1:38" s="2" customFormat="1" ht="24.75" customHeight="1" x14ac:dyDescent="0.25">
      <c r="A376" s="51">
        <v>328</v>
      </c>
      <c r="B376" s="12" t="s">
        <v>416</v>
      </c>
      <c r="C376" s="23">
        <f t="shared" si="37"/>
        <v>948994.47</v>
      </c>
      <c r="D376" s="11">
        <v>47449.72</v>
      </c>
      <c r="E376" s="11">
        <v>104740.59</v>
      </c>
      <c r="F376" s="11">
        <v>570700.5</v>
      </c>
      <c r="G376" s="11">
        <v>0</v>
      </c>
      <c r="H376" s="11">
        <v>96112.05</v>
      </c>
      <c r="I376" s="11">
        <v>129991.61</v>
      </c>
      <c r="J376" s="11">
        <v>0</v>
      </c>
      <c r="K376" s="117">
        <v>0</v>
      </c>
      <c r="L376" s="11">
        <v>0</v>
      </c>
      <c r="M376" s="125">
        <v>0</v>
      </c>
      <c r="N376" s="52">
        <v>0</v>
      </c>
      <c r="O376" s="125">
        <v>0</v>
      </c>
      <c r="P376" s="52">
        <v>0</v>
      </c>
      <c r="Q376" s="125">
        <v>0</v>
      </c>
      <c r="R376" s="52">
        <v>0</v>
      </c>
      <c r="S376" s="125">
        <v>0</v>
      </c>
      <c r="T376" s="52">
        <v>0</v>
      </c>
      <c r="U376" s="3"/>
      <c r="V376" s="25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spans="1:38" s="2" customFormat="1" ht="24.75" customHeight="1" x14ac:dyDescent="0.25">
      <c r="A377" s="51">
        <v>329</v>
      </c>
      <c r="B377" s="12" t="s">
        <v>117</v>
      </c>
      <c r="C377" s="23">
        <f t="shared" si="37"/>
        <v>1176200.6200000001</v>
      </c>
      <c r="D377" s="11">
        <v>58810.03</v>
      </c>
      <c r="E377" s="11">
        <v>105917.21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3">
        <v>0</v>
      </c>
      <c r="L377" s="11">
        <v>0</v>
      </c>
      <c r="M377" s="125">
        <v>378</v>
      </c>
      <c r="N377" s="11">
        <v>1011473.38</v>
      </c>
      <c r="O377" s="125">
        <v>0</v>
      </c>
      <c r="P377" s="11">
        <v>0</v>
      </c>
      <c r="Q377" s="125">
        <v>0</v>
      </c>
      <c r="R377" s="11">
        <v>0</v>
      </c>
      <c r="S377" s="125">
        <v>0</v>
      </c>
      <c r="T377" s="11">
        <v>0</v>
      </c>
      <c r="U377" s="3"/>
      <c r="V377" s="25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spans="1:38" s="2" customFormat="1" ht="24.75" customHeight="1" x14ac:dyDescent="0.25">
      <c r="A378" s="51">
        <v>330</v>
      </c>
      <c r="B378" s="12" t="s">
        <v>118</v>
      </c>
      <c r="C378" s="23">
        <f t="shared" si="37"/>
        <v>3074950.03</v>
      </c>
      <c r="D378" s="11">
        <v>153747.5</v>
      </c>
      <c r="E378" s="11">
        <v>171093.79</v>
      </c>
      <c r="F378" s="11">
        <v>932239.55</v>
      </c>
      <c r="G378" s="11">
        <v>0</v>
      </c>
      <c r="H378" s="11">
        <v>0</v>
      </c>
      <c r="I378" s="11">
        <v>0</v>
      </c>
      <c r="J378" s="11">
        <v>0</v>
      </c>
      <c r="K378" s="13">
        <v>0</v>
      </c>
      <c r="L378" s="11">
        <v>0</v>
      </c>
      <c r="M378" s="125">
        <v>679.36</v>
      </c>
      <c r="N378" s="11">
        <v>1817869.19</v>
      </c>
      <c r="O378" s="125">
        <v>0</v>
      </c>
      <c r="P378" s="11">
        <v>0</v>
      </c>
      <c r="Q378" s="125">
        <v>0</v>
      </c>
      <c r="R378" s="11">
        <v>0</v>
      </c>
      <c r="S378" s="125">
        <v>0</v>
      </c>
      <c r="T378" s="11">
        <v>0</v>
      </c>
      <c r="U378" s="3"/>
      <c r="V378" s="25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spans="1:38" s="2" customFormat="1" ht="24.75" customHeight="1" x14ac:dyDescent="0.25">
      <c r="A379" s="51">
        <v>331</v>
      </c>
      <c r="B379" s="12" t="s">
        <v>119</v>
      </c>
      <c r="C379" s="23">
        <f t="shared" si="37"/>
        <v>1808086.1</v>
      </c>
      <c r="D379" s="11">
        <v>90404.31</v>
      </c>
      <c r="E379" s="11">
        <v>157856.76999999999</v>
      </c>
      <c r="F379" s="11">
        <v>860114.91</v>
      </c>
      <c r="G379" s="11">
        <v>358944.47</v>
      </c>
      <c r="H379" s="11">
        <v>144852.51999999999</v>
      </c>
      <c r="I379" s="11">
        <v>195913.12</v>
      </c>
      <c r="J379" s="11">
        <v>0</v>
      </c>
      <c r="K379" s="117">
        <v>0</v>
      </c>
      <c r="L379" s="11">
        <v>0</v>
      </c>
      <c r="M379" s="125">
        <v>0</v>
      </c>
      <c r="N379" s="52">
        <v>0</v>
      </c>
      <c r="O379" s="125">
        <v>0</v>
      </c>
      <c r="P379" s="52">
        <v>0</v>
      </c>
      <c r="Q379" s="125">
        <v>0</v>
      </c>
      <c r="R379" s="52">
        <v>0</v>
      </c>
      <c r="S379" s="125">
        <v>0</v>
      </c>
      <c r="T379" s="52">
        <v>0</v>
      </c>
      <c r="U379" s="3"/>
      <c r="V379" s="25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spans="1:38" s="2" customFormat="1" ht="24.75" customHeight="1" x14ac:dyDescent="0.25">
      <c r="A380" s="51">
        <v>332</v>
      </c>
      <c r="B380" s="12" t="s">
        <v>120</v>
      </c>
      <c r="C380" s="23">
        <f t="shared" si="37"/>
        <v>1424348.34</v>
      </c>
      <c r="D380" s="11">
        <v>71217.42</v>
      </c>
      <c r="E380" s="11">
        <v>157205.42000000001</v>
      </c>
      <c r="F380" s="11">
        <v>856565.92</v>
      </c>
      <c r="G380" s="11">
        <v>0</v>
      </c>
      <c r="H380" s="11">
        <v>144254.82999999999</v>
      </c>
      <c r="I380" s="11">
        <v>195104.75</v>
      </c>
      <c r="J380" s="11">
        <v>0</v>
      </c>
      <c r="K380" s="117">
        <v>0</v>
      </c>
      <c r="L380" s="11">
        <v>0</v>
      </c>
      <c r="M380" s="125">
        <v>0</v>
      </c>
      <c r="N380" s="52">
        <v>0</v>
      </c>
      <c r="O380" s="125">
        <v>0</v>
      </c>
      <c r="P380" s="52">
        <v>0</v>
      </c>
      <c r="Q380" s="125">
        <v>0</v>
      </c>
      <c r="R380" s="52">
        <v>0</v>
      </c>
      <c r="S380" s="125">
        <v>0</v>
      </c>
      <c r="T380" s="52">
        <v>0</v>
      </c>
      <c r="U380" s="3"/>
      <c r="V380" s="25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spans="1:38" s="132" customFormat="1" ht="24.75" customHeight="1" x14ac:dyDescent="0.25">
      <c r="A381" s="51">
        <v>333</v>
      </c>
      <c r="B381" s="12" t="s">
        <v>429</v>
      </c>
      <c r="C381" s="23">
        <f t="shared" si="37"/>
        <v>235239.16</v>
      </c>
      <c r="D381" s="11">
        <v>11761.96</v>
      </c>
      <c r="E381" s="11">
        <v>0</v>
      </c>
      <c r="F381" s="11">
        <v>0</v>
      </c>
      <c r="G381" s="11">
        <v>0</v>
      </c>
      <c r="H381" s="11">
        <v>0</v>
      </c>
      <c r="I381" s="11">
        <v>223477.2</v>
      </c>
      <c r="J381" s="11">
        <v>0</v>
      </c>
      <c r="K381" s="117">
        <v>0</v>
      </c>
      <c r="L381" s="11">
        <v>0</v>
      </c>
      <c r="M381" s="125">
        <v>0</v>
      </c>
      <c r="N381" s="52">
        <v>0</v>
      </c>
      <c r="O381" s="125">
        <v>0</v>
      </c>
      <c r="P381" s="52">
        <v>0</v>
      </c>
      <c r="Q381" s="125">
        <v>0</v>
      </c>
      <c r="R381" s="52">
        <v>0</v>
      </c>
      <c r="S381" s="125">
        <v>0</v>
      </c>
      <c r="T381" s="52">
        <v>0</v>
      </c>
      <c r="U381" s="3"/>
      <c r="V381" s="25"/>
      <c r="W381" s="3"/>
      <c r="X381" s="3"/>
      <c r="Y381" s="3"/>
      <c r="Z381" s="3"/>
      <c r="AA381" s="3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</row>
    <row r="382" spans="1:38" s="2" customFormat="1" ht="24.75" customHeight="1" x14ac:dyDescent="0.25">
      <c r="A382" s="51">
        <v>334</v>
      </c>
      <c r="B382" s="12" t="s">
        <v>121</v>
      </c>
      <c r="C382" s="23">
        <f t="shared" si="37"/>
        <v>7556019.75</v>
      </c>
      <c r="D382" s="11">
        <v>377800.99</v>
      </c>
      <c r="E382" s="11">
        <v>588423.74</v>
      </c>
      <c r="F382" s="11">
        <v>2992955.84</v>
      </c>
      <c r="G382" s="11">
        <v>1826120.59</v>
      </c>
      <c r="H382" s="11">
        <v>1018325.62</v>
      </c>
      <c r="I382" s="11">
        <v>752392.97</v>
      </c>
      <c r="J382" s="11">
        <v>0</v>
      </c>
      <c r="K382" s="117">
        <v>0</v>
      </c>
      <c r="L382" s="11">
        <v>0</v>
      </c>
      <c r="M382" s="125">
        <v>0</v>
      </c>
      <c r="N382" s="52">
        <v>0</v>
      </c>
      <c r="O382" s="125">
        <v>0</v>
      </c>
      <c r="P382" s="52">
        <v>0</v>
      </c>
      <c r="Q382" s="125">
        <v>0</v>
      </c>
      <c r="R382" s="52">
        <v>0</v>
      </c>
      <c r="S382" s="125">
        <v>0</v>
      </c>
      <c r="T382" s="52">
        <v>0</v>
      </c>
      <c r="U382" s="3"/>
      <c r="V382" s="25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spans="1:38" s="2" customFormat="1" ht="24.75" customHeight="1" x14ac:dyDescent="0.25">
      <c r="A383" s="51">
        <v>335</v>
      </c>
      <c r="B383" s="12" t="s">
        <v>415</v>
      </c>
      <c r="C383" s="23">
        <f t="shared" si="37"/>
        <v>112046.82</v>
      </c>
      <c r="D383" s="11">
        <v>5602.34</v>
      </c>
      <c r="E383" s="11">
        <v>0</v>
      </c>
      <c r="F383" s="11">
        <v>0</v>
      </c>
      <c r="G383" s="11">
        <v>0</v>
      </c>
      <c r="H383" s="11">
        <v>0</v>
      </c>
      <c r="I383" s="11">
        <v>106444.48</v>
      </c>
      <c r="J383" s="11">
        <v>0</v>
      </c>
      <c r="K383" s="117">
        <v>0</v>
      </c>
      <c r="L383" s="11">
        <v>0</v>
      </c>
      <c r="M383" s="125">
        <v>0</v>
      </c>
      <c r="N383" s="52">
        <v>0</v>
      </c>
      <c r="O383" s="125">
        <v>0</v>
      </c>
      <c r="P383" s="52">
        <v>0</v>
      </c>
      <c r="Q383" s="125">
        <v>0</v>
      </c>
      <c r="R383" s="52">
        <v>0</v>
      </c>
      <c r="S383" s="125">
        <v>0</v>
      </c>
      <c r="T383" s="52">
        <v>0</v>
      </c>
      <c r="U383" s="3"/>
      <c r="V383" s="25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spans="1:38" s="2" customFormat="1" ht="24.75" customHeight="1" x14ac:dyDescent="0.25">
      <c r="A384" s="51">
        <v>336</v>
      </c>
      <c r="B384" s="12" t="s">
        <v>419</v>
      </c>
      <c r="C384" s="23">
        <f t="shared" si="37"/>
        <v>1009115.02</v>
      </c>
      <c r="D384" s="11">
        <v>50455.75</v>
      </c>
      <c r="E384" s="11">
        <v>0</v>
      </c>
      <c r="F384" s="11">
        <v>958659.27</v>
      </c>
      <c r="G384" s="11">
        <v>0</v>
      </c>
      <c r="H384" s="11">
        <v>0</v>
      </c>
      <c r="I384" s="11">
        <v>0</v>
      </c>
      <c r="J384" s="11">
        <v>0</v>
      </c>
      <c r="K384" s="117">
        <v>0</v>
      </c>
      <c r="L384" s="11">
        <v>0</v>
      </c>
      <c r="M384" s="125">
        <v>0</v>
      </c>
      <c r="N384" s="52">
        <v>0</v>
      </c>
      <c r="O384" s="125">
        <v>0</v>
      </c>
      <c r="P384" s="52">
        <v>0</v>
      </c>
      <c r="Q384" s="125">
        <v>0</v>
      </c>
      <c r="R384" s="52">
        <v>0</v>
      </c>
      <c r="S384" s="125">
        <v>0</v>
      </c>
      <c r="T384" s="52">
        <v>0</v>
      </c>
      <c r="U384" s="3"/>
      <c r="V384" s="25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:38" s="2" customFormat="1" ht="24.75" customHeight="1" x14ac:dyDescent="0.25">
      <c r="A385" s="51">
        <v>337</v>
      </c>
      <c r="B385" s="12" t="s">
        <v>122</v>
      </c>
      <c r="C385" s="23">
        <f t="shared" si="37"/>
        <v>16307145.41</v>
      </c>
      <c r="D385" s="11">
        <v>815357.27</v>
      </c>
      <c r="E385" s="11">
        <v>1255905.93</v>
      </c>
      <c r="F385" s="11">
        <v>6161120.4400000004</v>
      </c>
      <c r="G385" s="11">
        <v>3786291.77</v>
      </c>
      <c r="H385" s="11">
        <v>2106746.7599999998</v>
      </c>
      <c r="I385" s="11">
        <v>1564698.51</v>
      </c>
      <c r="J385" s="11">
        <v>617024.73</v>
      </c>
      <c r="K385" s="117">
        <v>0</v>
      </c>
      <c r="L385" s="11">
        <v>0</v>
      </c>
      <c r="M385" s="125">
        <v>0</v>
      </c>
      <c r="N385" s="52">
        <v>0</v>
      </c>
      <c r="O385" s="125">
        <v>0</v>
      </c>
      <c r="P385" s="52">
        <v>0</v>
      </c>
      <c r="Q385" s="125">
        <v>0</v>
      </c>
      <c r="R385" s="52">
        <v>0</v>
      </c>
      <c r="S385" s="125">
        <v>0</v>
      </c>
      <c r="T385" s="52">
        <v>0</v>
      </c>
      <c r="U385" s="3"/>
      <c r="V385" s="25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spans="1:38" s="2" customFormat="1" ht="24.75" customHeight="1" x14ac:dyDescent="0.25">
      <c r="A386" s="51">
        <v>338</v>
      </c>
      <c r="B386" s="12" t="s">
        <v>123</v>
      </c>
      <c r="C386" s="23">
        <f t="shared" si="37"/>
        <v>22704150.579999998</v>
      </c>
      <c r="D386" s="11">
        <v>1135207.53</v>
      </c>
      <c r="E386" s="11">
        <v>1533005.8</v>
      </c>
      <c r="F386" s="11">
        <v>7520494.3200000003</v>
      </c>
      <c r="G386" s="11">
        <v>4621689.5</v>
      </c>
      <c r="H386" s="11">
        <v>2571573.9900000002</v>
      </c>
      <c r="I386" s="11">
        <v>1909929.58</v>
      </c>
      <c r="J386" s="11">
        <v>0</v>
      </c>
      <c r="K386" s="117">
        <v>0</v>
      </c>
      <c r="L386" s="11">
        <v>0</v>
      </c>
      <c r="M386" s="125">
        <v>0</v>
      </c>
      <c r="N386" s="52">
        <v>0</v>
      </c>
      <c r="O386" s="125">
        <v>1338.6</v>
      </c>
      <c r="P386" s="52">
        <v>3412249.86</v>
      </c>
      <c r="Q386" s="125">
        <v>0</v>
      </c>
      <c r="R386" s="52">
        <v>0</v>
      </c>
      <c r="S386" s="125">
        <v>0</v>
      </c>
      <c r="T386" s="52">
        <v>0</v>
      </c>
      <c r="U386" s="3"/>
      <c r="V386" s="25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spans="1:38" s="2" customFormat="1" ht="24.75" customHeight="1" x14ac:dyDescent="0.25">
      <c r="A387" s="51">
        <v>339</v>
      </c>
      <c r="B387" s="12" t="s">
        <v>124</v>
      </c>
      <c r="C387" s="23">
        <f t="shared" si="37"/>
        <v>27069524.460000001</v>
      </c>
      <c r="D387" s="11">
        <v>1353476.22</v>
      </c>
      <c r="E387" s="11">
        <v>1769382.13</v>
      </c>
      <c r="F387" s="11">
        <v>8999777.2899999991</v>
      </c>
      <c r="G387" s="11">
        <v>5491119.6500000004</v>
      </c>
      <c r="H387" s="11">
        <v>3062091.22</v>
      </c>
      <c r="I387" s="11">
        <v>2262435.37</v>
      </c>
      <c r="J387" s="11">
        <v>0</v>
      </c>
      <c r="K387" s="117">
        <v>0</v>
      </c>
      <c r="L387" s="11">
        <v>0</v>
      </c>
      <c r="M387" s="125">
        <v>0</v>
      </c>
      <c r="N387" s="52">
        <v>0</v>
      </c>
      <c r="O387" s="125">
        <v>1416.3</v>
      </c>
      <c r="P387" s="52">
        <v>4131242.58</v>
      </c>
      <c r="Q387" s="125">
        <v>0</v>
      </c>
      <c r="R387" s="52">
        <v>0</v>
      </c>
      <c r="S387" s="125">
        <v>0</v>
      </c>
      <c r="T387" s="52">
        <v>0</v>
      </c>
      <c r="U387" s="3"/>
      <c r="V387" s="25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spans="1:38" s="2" customFormat="1" ht="24.75" customHeight="1" x14ac:dyDescent="0.25">
      <c r="A388" s="51">
        <v>340</v>
      </c>
      <c r="B388" s="12" t="s">
        <v>125</v>
      </c>
      <c r="C388" s="23">
        <f t="shared" si="37"/>
        <v>2507153.87</v>
      </c>
      <c r="D388" s="11">
        <v>125357.69</v>
      </c>
      <c r="E388" s="11">
        <v>276714.75</v>
      </c>
      <c r="F388" s="11">
        <v>1507736.91</v>
      </c>
      <c r="G388" s="11">
        <v>0</v>
      </c>
      <c r="H388" s="11">
        <v>253918.96</v>
      </c>
      <c r="I388" s="11">
        <v>343425.56</v>
      </c>
      <c r="J388" s="11">
        <v>0</v>
      </c>
      <c r="K388" s="117">
        <v>0</v>
      </c>
      <c r="L388" s="11">
        <v>0</v>
      </c>
      <c r="M388" s="125">
        <v>0</v>
      </c>
      <c r="N388" s="52">
        <v>0</v>
      </c>
      <c r="O388" s="125">
        <v>0</v>
      </c>
      <c r="P388" s="52">
        <v>0</v>
      </c>
      <c r="Q388" s="125">
        <v>0</v>
      </c>
      <c r="R388" s="52">
        <v>0</v>
      </c>
      <c r="S388" s="125">
        <v>0</v>
      </c>
      <c r="T388" s="52">
        <v>0</v>
      </c>
      <c r="U388" s="3"/>
      <c r="V388" s="25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spans="1:38" s="2" customFormat="1" ht="24.75" customHeight="1" x14ac:dyDescent="0.25">
      <c r="A389" s="51">
        <v>341</v>
      </c>
      <c r="B389" s="12" t="s">
        <v>126</v>
      </c>
      <c r="C389" s="23">
        <f t="shared" si="37"/>
        <v>1410070.59</v>
      </c>
      <c r="D389" s="11">
        <v>70503.53</v>
      </c>
      <c r="E389" s="11">
        <v>155629.59</v>
      </c>
      <c r="F389" s="11">
        <v>847979.65</v>
      </c>
      <c r="G389" s="11">
        <v>0</v>
      </c>
      <c r="H389" s="11">
        <v>142808.82</v>
      </c>
      <c r="I389" s="11">
        <v>193149</v>
      </c>
      <c r="J389" s="11">
        <v>0</v>
      </c>
      <c r="K389" s="117">
        <v>0</v>
      </c>
      <c r="L389" s="11">
        <v>0</v>
      </c>
      <c r="M389" s="125">
        <v>0</v>
      </c>
      <c r="N389" s="52">
        <v>0</v>
      </c>
      <c r="O389" s="125">
        <v>0</v>
      </c>
      <c r="P389" s="52">
        <v>0</v>
      </c>
      <c r="Q389" s="125">
        <v>0</v>
      </c>
      <c r="R389" s="52">
        <v>0</v>
      </c>
      <c r="S389" s="125">
        <v>0</v>
      </c>
      <c r="T389" s="52">
        <v>0</v>
      </c>
      <c r="U389" s="3"/>
      <c r="V389" s="25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spans="1:38" s="2" customFormat="1" ht="24.75" customHeight="1" x14ac:dyDescent="0.25">
      <c r="A390" s="51">
        <v>342</v>
      </c>
      <c r="B390" s="12" t="s">
        <v>127</v>
      </c>
      <c r="C390" s="23">
        <f t="shared" si="37"/>
        <v>1830026.82</v>
      </c>
      <c r="D390" s="11">
        <v>91501.34</v>
      </c>
      <c r="E390" s="11">
        <v>201980.18</v>
      </c>
      <c r="F390" s="11">
        <v>1100530.3700000001</v>
      </c>
      <c r="G390" s="11">
        <v>0</v>
      </c>
      <c r="H390" s="11">
        <v>185341.05</v>
      </c>
      <c r="I390" s="11">
        <v>250673.88</v>
      </c>
      <c r="J390" s="11">
        <v>0</v>
      </c>
      <c r="K390" s="117">
        <v>0</v>
      </c>
      <c r="L390" s="11">
        <v>0</v>
      </c>
      <c r="M390" s="125">
        <v>0</v>
      </c>
      <c r="N390" s="52">
        <v>0</v>
      </c>
      <c r="O390" s="125">
        <v>0</v>
      </c>
      <c r="P390" s="52">
        <v>0</v>
      </c>
      <c r="Q390" s="125">
        <v>0</v>
      </c>
      <c r="R390" s="52">
        <v>0</v>
      </c>
      <c r="S390" s="125">
        <v>0</v>
      </c>
      <c r="T390" s="52">
        <v>0</v>
      </c>
      <c r="U390" s="3"/>
      <c r="V390" s="25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spans="1:38" s="2" customFormat="1" ht="24.75" customHeight="1" x14ac:dyDescent="0.25">
      <c r="A391" s="51">
        <v>343</v>
      </c>
      <c r="B391" s="12" t="s">
        <v>128</v>
      </c>
      <c r="C391" s="23">
        <f t="shared" si="37"/>
        <v>1847921.59</v>
      </c>
      <c r="D391" s="11">
        <v>92396.08</v>
      </c>
      <c r="E391" s="11">
        <v>203955.23</v>
      </c>
      <c r="F391" s="11">
        <v>1111291.82</v>
      </c>
      <c r="G391" s="11">
        <v>0</v>
      </c>
      <c r="H391" s="11">
        <v>187153.39</v>
      </c>
      <c r="I391" s="11">
        <v>253125.07</v>
      </c>
      <c r="J391" s="11">
        <v>0</v>
      </c>
      <c r="K391" s="117">
        <v>0</v>
      </c>
      <c r="L391" s="11">
        <v>0</v>
      </c>
      <c r="M391" s="125">
        <v>0</v>
      </c>
      <c r="N391" s="52">
        <v>0</v>
      </c>
      <c r="O391" s="125">
        <v>0</v>
      </c>
      <c r="P391" s="52">
        <v>0</v>
      </c>
      <c r="Q391" s="125">
        <v>0</v>
      </c>
      <c r="R391" s="52">
        <v>0</v>
      </c>
      <c r="S391" s="125">
        <v>0</v>
      </c>
      <c r="T391" s="52">
        <v>0</v>
      </c>
      <c r="U391" s="3"/>
      <c r="V391" s="25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spans="1:38" s="2" customFormat="1" ht="24.75" customHeight="1" x14ac:dyDescent="0.25">
      <c r="A392" s="51">
        <v>344</v>
      </c>
      <c r="B392" s="12" t="s">
        <v>129</v>
      </c>
      <c r="C392" s="23">
        <f t="shared" si="37"/>
        <v>1922090.86</v>
      </c>
      <c r="D392" s="11">
        <v>96104.54</v>
      </c>
      <c r="E392" s="11">
        <v>158928.34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3">
        <v>0</v>
      </c>
      <c r="L392" s="11">
        <v>0</v>
      </c>
      <c r="M392" s="125">
        <v>623</v>
      </c>
      <c r="N392" s="11">
        <v>1667057.98</v>
      </c>
      <c r="O392" s="125">
        <v>0</v>
      </c>
      <c r="P392" s="11">
        <v>0</v>
      </c>
      <c r="Q392" s="125">
        <v>0</v>
      </c>
      <c r="R392" s="11">
        <v>0</v>
      </c>
      <c r="S392" s="125">
        <v>0</v>
      </c>
      <c r="T392" s="11">
        <v>0</v>
      </c>
      <c r="U392" s="3"/>
      <c r="V392" s="25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spans="1:38" s="132" customFormat="1" ht="24.75" customHeight="1" x14ac:dyDescent="0.25">
      <c r="A393" s="51">
        <v>345</v>
      </c>
      <c r="B393" s="12" t="s">
        <v>430</v>
      </c>
      <c r="C393" s="23">
        <f t="shared" si="37"/>
        <v>162648.42000000001</v>
      </c>
      <c r="D393" s="11">
        <v>8132.42</v>
      </c>
      <c r="E393" s="11">
        <v>154516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7">
        <v>0</v>
      </c>
      <c r="L393" s="11">
        <v>0</v>
      </c>
      <c r="M393" s="125">
        <v>0</v>
      </c>
      <c r="N393" s="52">
        <v>0</v>
      </c>
      <c r="O393" s="125">
        <v>0</v>
      </c>
      <c r="P393" s="52">
        <v>0</v>
      </c>
      <c r="Q393" s="125">
        <v>0</v>
      </c>
      <c r="R393" s="52">
        <v>0</v>
      </c>
      <c r="S393" s="125">
        <v>0</v>
      </c>
      <c r="T393" s="52">
        <v>0</v>
      </c>
      <c r="U393" s="3"/>
      <c r="V393" s="25"/>
      <c r="W393" s="3"/>
      <c r="X393" s="3"/>
      <c r="Y393" s="3"/>
      <c r="Z393" s="3"/>
      <c r="AA393" s="3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</row>
    <row r="394" spans="1:38" s="2" customFormat="1" ht="24.75" customHeight="1" x14ac:dyDescent="0.25">
      <c r="A394" s="51">
        <v>346</v>
      </c>
      <c r="B394" s="12" t="s">
        <v>130</v>
      </c>
      <c r="C394" s="23">
        <f t="shared" si="37"/>
        <v>2545152.31</v>
      </c>
      <c r="D394" s="11">
        <v>127257.62</v>
      </c>
      <c r="E394" s="11">
        <v>207275</v>
      </c>
      <c r="F394" s="11">
        <v>0</v>
      </c>
      <c r="G394" s="11">
        <v>0</v>
      </c>
      <c r="H394" s="11">
        <v>0</v>
      </c>
      <c r="I394" s="11">
        <v>257245.17</v>
      </c>
      <c r="J394" s="11">
        <v>0</v>
      </c>
      <c r="K394" s="13">
        <v>0</v>
      </c>
      <c r="L394" s="11">
        <v>0</v>
      </c>
      <c r="M394" s="125">
        <v>730</v>
      </c>
      <c r="N394" s="11">
        <v>1953374.52</v>
      </c>
      <c r="O394" s="125">
        <v>0</v>
      </c>
      <c r="P394" s="11">
        <v>0</v>
      </c>
      <c r="Q394" s="125">
        <v>0</v>
      </c>
      <c r="R394" s="11">
        <v>0</v>
      </c>
      <c r="S394" s="125">
        <v>0</v>
      </c>
      <c r="T394" s="11">
        <v>0</v>
      </c>
      <c r="U394" s="3"/>
      <c r="V394" s="25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spans="1:38" s="2" customFormat="1" ht="24.75" customHeight="1" x14ac:dyDescent="0.25">
      <c r="A395" s="51">
        <v>347</v>
      </c>
      <c r="B395" s="12" t="s">
        <v>131</v>
      </c>
      <c r="C395" s="23">
        <f t="shared" si="37"/>
        <v>102246.21</v>
      </c>
      <c r="D395" s="11">
        <v>5112.3100000000004</v>
      </c>
      <c r="E395" s="11">
        <v>0</v>
      </c>
      <c r="F395" s="11">
        <v>0</v>
      </c>
      <c r="G395" s="11">
        <v>0</v>
      </c>
      <c r="H395" s="11">
        <v>97133.9</v>
      </c>
      <c r="I395" s="11">
        <v>0</v>
      </c>
      <c r="J395" s="11">
        <v>0</v>
      </c>
      <c r="K395" s="117">
        <v>0</v>
      </c>
      <c r="L395" s="11">
        <v>0</v>
      </c>
      <c r="M395" s="125">
        <v>0</v>
      </c>
      <c r="N395" s="52">
        <v>0</v>
      </c>
      <c r="O395" s="125">
        <v>0</v>
      </c>
      <c r="P395" s="52">
        <v>0</v>
      </c>
      <c r="Q395" s="125">
        <v>0</v>
      </c>
      <c r="R395" s="52">
        <v>0</v>
      </c>
      <c r="S395" s="125">
        <v>0</v>
      </c>
      <c r="T395" s="52">
        <v>0</v>
      </c>
      <c r="U395" s="3"/>
      <c r="V395" s="25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spans="1:38" s="132" customFormat="1" ht="24.75" customHeight="1" x14ac:dyDescent="0.25">
      <c r="A396" s="51">
        <v>348</v>
      </c>
      <c r="B396" s="12" t="s">
        <v>431</v>
      </c>
      <c r="C396" s="23">
        <f t="shared" si="37"/>
        <v>1175829.75</v>
      </c>
      <c r="D396" s="11">
        <v>58791.49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  <c r="J396" s="11">
        <v>0</v>
      </c>
      <c r="K396" s="117">
        <v>0</v>
      </c>
      <c r="L396" s="11">
        <v>0</v>
      </c>
      <c r="M396" s="125">
        <v>390</v>
      </c>
      <c r="N396" s="52">
        <v>1043583.65</v>
      </c>
      <c r="O396" s="125">
        <v>0</v>
      </c>
      <c r="P396" s="52">
        <v>0</v>
      </c>
      <c r="Q396" s="125">
        <v>0</v>
      </c>
      <c r="R396" s="52">
        <v>0</v>
      </c>
      <c r="S396" s="125">
        <v>40</v>
      </c>
      <c r="T396" s="52">
        <v>73454.607999999993</v>
      </c>
      <c r="U396" s="3"/>
      <c r="V396" s="25"/>
      <c r="W396" s="3"/>
      <c r="X396" s="3"/>
      <c r="Y396" s="3"/>
      <c r="Z396" s="3"/>
      <c r="AA396" s="3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</row>
    <row r="397" spans="1:38" s="2" customFormat="1" ht="24.75" customHeight="1" x14ac:dyDescent="0.25">
      <c r="A397" s="51">
        <v>349</v>
      </c>
      <c r="B397" s="12" t="s">
        <v>424</v>
      </c>
      <c r="C397" s="23">
        <f t="shared" si="37"/>
        <v>293228.76</v>
      </c>
      <c r="D397" s="11">
        <v>14661.24</v>
      </c>
      <c r="E397" s="11">
        <v>0</v>
      </c>
      <c r="F397" s="11">
        <v>0</v>
      </c>
      <c r="G397" s="11">
        <v>0</v>
      </c>
      <c r="H397" s="11">
        <v>0</v>
      </c>
      <c r="I397" s="11">
        <v>278567.52</v>
      </c>
      <c r="J397" s="11">
        <v>0</v>
      </c>
      <c r="K397" s="117">
        <v>0</v>
      </c>
      <c r="L397" s="11">
        <v>0</v>
      </c>
      <c r="M397" s="125">
        <v>0</v>
      </c>
      <c r="N397" s="52">
        <v>0</v>
      </c>
      <c r="O397" s="125">
        <v>0</v>
      </c>
      <c r="P397" s="52">
        <v>0</v>
      </c>
      <c r="Q397" s="125">
        <v>0</v>
      </c>
      <c r="R397" s="52">
        <v>0</v>
      </c>
      <c r="S397" s="125">
        <v>0</v>
      </c>
      <c r="T397" s="52">
        <v>0</v>
      </c>
      <c r="U397" s="3"/>
      <c r="V397" s="25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spans="1:38" s="2" customFormat="1" ht="24.75" customHeight="1" x14ac:dyDescent="0.25">
      <c r="A398" s="51">
        <v>350</v>
      </c>
      <c r="B398" s="12" t="s">
        <v>412</v>
      </c>
      <c r="C398" s="23">
        <f t="shared" si="37"/>
        <v>1788145.41</v>
      </c>
      <c r="D398" s="11">
        <v>89407.27</v>
      </c>
      <c r="E398" s="11">
        <v>197357.731</v>
      </c>
      <c r="F398" s="11">
        <v>1075343.99</v>
      </c>
      <c r="G398" s="11">
        <v>0</v>
      </c>
      <c r="H398" s="11">
        <v>181099.39</v>
      </c>
      <c r="I398" s="11">
        <v>244937.03</v>
      </c>
      <c r="J398" s="11">
        <v>0</v>
      </c>
      <c r="K398" s="117">
        <v>0</v>
      </c>
      <c r="L398" s="11">
        <v>0</v>
      </c>
      <c r="M398" s="125">
        <v>0</v>
      </c>
      <c r="N398" s="52">
        <v>0</v>
      </c>
      <c r="O398" s="125">
        <v>0</v>
      </c>
      <c r="P398" s="52">
        <v>0</v>
      </c>
      <c r="Q398" s="125">
        <v>0</v>
      </c>
      <c r="R398" s="52">
        <v>0</v>
      </c>
      <c r="S398" s="125">
        <v>0</v>
      </c>
      <c r="T398" s="52">
        <v>0</v>
      </c>
      <c r="U398" s="3"/>
      <c r="V398" s="25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spans="1:38" s="2" customFormat="1" ht="24.75" customHeight="1" x14ac:dyDescent="0.25">
      <c r="A399" s="51">
        <v>351</v>
      </c>
      <c r="B399" s="12" t="s">
        <v>132</v>
      </c>
      <c r="C399" s="23">
        <f t="shared" si="37"/>
        <v>2674888.88</v>
      </c>
      <c r="D399" s="11">
        <v>133744.44</v>
      </c>
      <c r="E399" s="11">
        <v>295227.67</v>
      </c>
      <c r="F399" s="11">
        <v>1608608.36</v>
      </c>
      <c r="G399" s="11">
        <v>0</v>
      </c>
      <c r="H399" s="11">
        <v>270906.8</v>
      </c>
      <c r="I399" s="11">
        <v>366401.61</v>
      </c>
      <c r="J399" s="11">
        <v>0</v>
      </c>
      <c r="K399" s="117">
        <v>0</v>
      </c>
      <c r="L399" s="11">
        <v>0</v>
      </c>
      <c r="M399" s="125">
        <v>0</v>
      </c>
      <c r="N399" s="52">
        <v>0</v>
      </c>
      <c r="O399" s="125">
        <v>0</v>
      </c>
      <c r="P399" s="52">
        <v>0</v>
      </c>
      <c r="Q399" s="125">
        <v>0</v>
      </c>
      <c r="R399" s="52">
        <v>0</v>
      </c>
      <c r="S399" s="125">
        <v>0</v>
      </c>
      <c r="T399" s="52">
        <v>0</v>
      </c>
      <c r="U399" s="3"/>
      <c r="V399" s="25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spans="1:38" s="2" customFormat="1" ht="24.75" customHeight="1" x14ac:dyDescent="0.25">
      <c r="A400" s="51">
        <v>352</v>
      </c>
      <c r="B400" s="12" t="s">
        <v>133</v>
      </c>
      <c r="C400" s="23">
        <f t="shared" si="37"/>
        <v>1416923.93</v>
      </c>
      <c r="D400" s="11">
        <v>70846.2</v>
      </c>
      <c r="E400" s="11">
        <v>156385.99</v>
      </c>
      <c r="F400" s="11">
        <v>852101.07</v>
      </c>
      <c r="G400" s="11">
        <v>0</v>
      </c>
      <c r="H400" s="11">
        <v>143502.91</v>
      </c>
      <c r="I400" s="11">
        <v>194087.76</v>
      </c>
      <c r="J400" s="11">
        <v>0</v>
      </c>
      <c r="K400" s="117">
        <v>0</v>
      </c>
      <c r="L400" s="11">
        <v>0</v>
      </c>
      <c r="M400" s="125">
        <v>0</v>
      </c>
      <c r="N400" s="52">
        <v>0</v>
      </c>
      <c r="O400" s="125">
        <v>0</v>
      </c>
      <c r="P400" s="52">
        <v>0</v>
      </c>
      <c r="Q400" s="125">
        <v>0</v>
      </c>
      <c r="R400" s="52">
        <v>0</v>
      </c>
      <c r="S400" s="125">
        <v>0</v>
      </c>
      <c r="T400" s="52">
        <v>0</v>
      </c>
      <c r="U400" s="3"/>
      <c r="V400" s="25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spans="1:38" s="2" customFormat="1" ht="24.75" customHeight="1" x14ac:dyDescent="0.25">
      <c r="A401" s="51">
        <v>353</v>
      </c>
      <c r="B401" s="12" t="s">
        <v>134</v>
      </c>
      <c r="C401" s="23">
        <f t="shared" si="37"/>
        <v>4213193.6500000004</v>
      </c>
      <c r="D401" s="11">
        <v>210659.68</v>
      </c>
      <c r="E401" s="11">
        <v>245977.53</v>
      </c>
      <c r="F401" s="11">
        <v>1340258.92</v>
      </c>
      <c r="G401" s="11">
        <v>0</v>
      </c>
      <c r="H401" s="11">
        <v>0</v>
      </c>
      <c r="I401" s="11">
        <v>0</v>
      </c>
      <c r="J401" s="11">
        <v>0</v>
      </c>
      <c r="K401" s="13">
        <v>0</v>
      </c>
      <c r="L401" s="11">
        <v>0</v>
      </c>
      <c r="M401" s="125">
        <v>903</v>
      </c>
      <c r="N401" s="11">
        <v>2416297.52</v>
      </c>
      <c r="O401" s="125">
        <v>0</v>
      </c>
      <c r="P401" s="11">
        <v>0</v>
      </c>
      <c r="Q401" s="125">
        <v>0</v>
      </c>
      <c r="R401" s="11">
        <v>0</v>
      </c>
      <c r="S401" s="125">
        <v>0</v>
      </c>
      <c r="T401" s="11">
        <v>0</v>
      </c>
      <c r="U401" s="3"/>
      <c r="V401" s="25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spans="1:38" s="2" customFormat="1" ht="24.75" customHeight="1" x14ac:dyDescent="0.25">
      <c r="A402" s="51">
        <v>354</v>
      </c>
      <c r="B402" s="12" t="s">
        <v>135</v>
      </c>
      <c r="C402" s="23">
        <f t="shared" si="37"/>
        <v>1399409.88</v>
      </c>
      <c r="D402" s="11">
        <v>69970.490000000005</v>
      </c>
      <c r="E402" s="11">
        <v>154452.97</v>
      </c>
      <c r="F402" s="11">
        <v>841568.58</v>
      </c>
      <c r="G402" s="11">
        <v>0</v>
      </c>
      <c r="H402" s="11">
        <v>141729.12</v>
      </c>
      <c r="I402" s="11">
        <v>191688.72</v>
      </c>
      <c r="J402" s="11">
        <v>0</v>
      </c>
      <c r="K402" s="117">
        <v>0</v>
      </c>
      <c r="L402" s="11">
        <v>0</v>
      </c>
      <c r="M402" s="125">
        <v>0</v>
      </c>
      <c r="N402" s="52">
        <v>0</v>
      </c>
      <c r="O402" s="125">
        <v>0</v>
      </c>
      <c r="P402" s="52">
        <v>0</v>
      </c>
      <c r="Q402" s="125">
        <v>0</v>
      </c>
      <c r="R402" s="52">
        <v>0</v>
      </c>
      <c r="S402" s="125">
        <v>0</v>
      </c>
      <c r="T402" s="52">
        <v>0</v>
      </c>
      <c r="U402" s="3"/>
      <c r="V402" s="25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spans="1:38" s="2" customFormat="1" ht="24.75" customHeight="1" x14ac:dyDescent="0.25">
      <c r="A403" s="51">
        <v>355</v>
      </c>
      <c r="B403" s="12" t="s">
        <v>136</v>
      </c>
      <c r="C403" s="23">
        <f t="shared" si="37"/>
        <v>1381027.08</v>
      </c>
      <c r="D403" s="11">
        <v>69051.350000000006</v>
      </c>
      <c r="E403" s="11">
        <v>241502.16</v>
      </c>
      <c r="F403" s="11">
        <v>0</v>
      </c>
      <c r="G403" s="11">
        <v>549142.51</v>
      </c>
      <c r="H403" s="11">
        <v>221607.19</v>
      </c>
      <c r="I403" s="11">
        <v>299723.87</v>
      </c>
      <c r="J403" s="11">
        <v>0</v>
      </c>
      <c r="K403" s="117">
        <v>0</v>
      </c>
      <c r="L403" s="11">
        <v>0</v>
      </c>
      <c r="M403" s="125">
        <v>0</v>
      </c>
      <c r="N403" s="52">
        <v>0</v>
      </c>
      <c r="O403" s="125">
        <v>0</v>
      </c>
      <c r="P403" s="52">
        <v>0</v>
      </c>
      <c r="Q403" s="125">
        <v>0</v>
      </c>
      <c r="R403" s="52">
        <v>0</v>
      </c>
      <c r="S403" s="125">
        <v>0</v>
      </c>
      <c r="T403" s="52">
        <v>0</v>
      </c>
      <c r="U403" s="3"/>
      <c r="V403" s="25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spans="1:38" s="2" customFormat="1" ht="24.75" customHeight="1" x14ac:dyDescent="0.25">
      <c r="A404" s="51">
        <v>356</v>
      </c>
      <c r="B404" s="12" t="s">
        <v>137</v>
      </c>
      <c r="C404" s="23">
        <f t="shared" si="37"/>
        <v>1383038.07</v>
      </c>
      <c r="D404" s="11">
        <v>69151.899999999994</v>
      </c>
      <c r="E404" s="11">
        <v>152646.01</v>
      </c>
      <c r="F404" s="11">
        <v>831723</v>
      </c>
      <c r="G404" s="11">
        <v>0</v>
      </c>
      <c r="H404" s="11">
        <v>140071.01999999999</v>
      </c>
      <c r="I404" s="11">
        <v>189446.14</v>
      </c>
      <c r="J404" s="11">
        <v>0</v>
      </c>
      <c r="K404" s="117">
        <v>0</v>
      </c>
      <c r="L404" s="11">
        <v>0</v>
      </c>
      <c r="M404" s="125">
        <v>0</v>
      </c>
      <c r="N404" s="52">
        <v>0</v>
      </c>
      <c r="O404" s="125">
        <v>0</v>
      </c>
      <c r="P404" s="52">
        <v>0</v>
      </c>
      <c r="Q404" s="125">
        <v>0</v>
      </c>
      <c r="R404" s="52">
        <v>0</v>
      </c>
      <c r="S404" s="125">
        <v>0</v>
      </c>
      <c r="T404" s="52">
        <v>0</v>
      </c>
      <c r="U404" s="3"/>
      <c r="V404" s="25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spans="1:38" s="2" customFormat="1" ht="24.75" customHeight="1" x14ac:dyDescent="0.25">
      <c r="A405" s="51">
        <v>357</v>
      </c>
      <c r="B405" s="12" t="s">
        <v>138</v>
      </c>
      <c r="C405" s="23">
        <f t="shared" si="37"/>
        <v>2034267.08</v>
      </c>
      <c r="D405" s="11">
        <v>101713.35</v>
      </c>
      <c r="E405" s="11">
        <v>251314.37</v>
      </c>
      <c r="F405" s="11">
        <v>1369337.74</v>
      </c>
      <c r="G405" s="11">
        <v>0</v>
      </c>
      <c r="H405" s="11">
        <v>0</v>
      </c>
      <c r="I405" s="11">
        <v>311901.62</v>
      </c>
      <c r="J405" s="11">
        <v>0</v>
      </c>
      <c r="K405" s="117">
        <v>0</v>
      </c>
      <c r="L405" s="11">
        <v>0</v>
      </c>
      <c r="M405" s="125">
        <v>0</v>
      </c>
      <c r="N405" s="52">
        <v>0</v>
      </c>
      <c r="O405" s="125">
        <v>0</v>
      </c>
      <c r="P405" s="52">
        <v>0</v>
      </c>
      <c r="Q405" s="125">
        <v>0</v>
      </c>
      <c r="R405" s="52">
        <v>0</v>
      </c>
      <c r="S405" s="125">
        <v>0</v>
      </c>
      <c r="T405" s="52">
        <v>0</v>
      </c>
      <c r="U405" s="3"/>
      <c r="V405" s="25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spans="1:38" s="2" customFormat="1" ht="24.75" customHeight="1" x14ac:dyDescent="0.25">
      <c r="A406" s="51">
        <v>358</v>
      </c>
      <c r="B406" s="12" t="s">
        <v>139</v>
      </c>
      <c r="C406" s="23">
        <f t="shared" ref="C406:C415" si="38">ROUND(SUM(D406+E406+F406+G406+H406+I406+J406+L406+N406+P406+R406+T406),2)</f>
        <v>2766672.33</v>
      </c>
      <c r="D406" s="11">
        <v>138333.62</v>
      </c>
      <c r="E406" s="11">
        <v>207926.34</v>
      </c>
      <c r="F406" s="11">
        <v>0</v>
      </c>
      <c r="G406" s="11">
        <v>0</v>
      </c>
      <c r="H406" s="11">
        <v>0</v>
      </c>
      <c r="I406" s="11">
        <v>258053.54</v>
      </c>
      <c r="J406" s="11">
        <v>0</v>
      </c>
      <c r="K406" s="13">
        <v>0</v>
      </c>
      <c r="L406" s="11">
        <v>0</v>
      </c>
      <c r="M406" s="125">
        <v>808.1</v>
      </c>
      <c r="N406" s="11">
        <v>2162358.83</v>
      </c>
      <c r="O406" s="125">
        <v>0</v>
      </c>
      <c r="P406" s="11">
        <v>0</v>
      </c>
      <c r="Q406" s="125">
        <v>0</v>
      </c>
      <c r="R406" s="11">
        <v>0</v>
      </c>
      <c r="S406" s="125">
        <v>0</v>
      </c>
      <c r="T406" s="11">
        <v>0</v>
      </c>
      <c r="U406" s="3"/>
      <c r="V406" s="25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spans="1:38" s="2" customFormat="1" ht="24.75" customHeight="1" x14ac:dyDescent="0.25">
      <c r="A407" s="51">
        <v>359</v>
      </c>
      <c r="B407" s="12" t="s">
        <v>140</v>
      </c>
      <c r="C407" s="23">
        <f t="shared" si="38"/>
        <v>2762042.24</v>
      </c>
      <c r="D407" s="11">
        <v>138102.10999999999</v>
      </c>
      <c r="E407" s="11">
        <v>241142.87</v>
      </c>
      <c r="F407" s="11">
        <v>1313916.25</v>
      </c>
      <c r="G407" s="11">
        <v>548325.54</v>
      </c>
      <c r="H407" s="11">
        <v>221277.51</v>
      </c>
      <c r="I407" s="11">
        <v>299277.96000000002</v>
      </c>
      <c r="J407" s="11">
        <v>0</v>
      </c>
      <c r="K407" s="117">
        <v>0</v>
      </c>
      <c r="L407" s="11">
        <v>0</v>
      </c>
      <c r="M407" s="125">
        <v>0</v>
      </c>
      <c r="N407" s="52">
        <v>0</v>
      </c>
      <c r="O407" s="125">
        <v>0</v>
      </c>
      <c r="P407" s="52">
        <v>0</v>
      </c>
      <c r="Q407" s="125">
        <v>0</v>
      </c>
      <c r="R407" s="52">
        <v>0</v>
      </c>
      <c r="S407" s="125">
        <v>0</v>
      </c>
      <c r="T407" s="52">
        <v>0</v>
      </c>
      <c r="U407" s="3"/>
      <c r="V407" s="25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spans="1:38" s="2" customFormat="1" ht="24.75" customHeight="1" x14ac:dyDescent="0.25">
      <c r="A408" s="51">
        <v>360</v>
      </c>
      <c r="B408" s="12" t="s">
        <v>141</v>
      </c>
      <c r="C408" s="23">
        <f t="shared" si="38"/>
        <v>2488341.98</v>
      </c>
      <c r="D408" s="11">
        <v>124417.1</v>
      </c>
      <c r="E408" s="11">
        <v>0</v>
      </c>
      <c r="F408" s="11">
        <v>1303509.7</v>
      </c>
      <c r="G408" s="11">
        <v>543982.66</v>
      </c>
      <c r="H408" s="11">
        <v>219524.93</v>
      </c>
      <c r="I408" s="11">
        <v>296907.59000000003</v>
      </c>
      <c r="J408" s="11">
        <v>0</v>
      </c>
      <c r="K408" s="117">
        <v>0</v>
      </c>
      <c r="L408" s="11">
        <v>0</v>
      </c>
      <c r="M408" s="125">
        <v>0</v>
      </c>
      <c r="N408" s="52">
        <v>0</v>
      </c>
      <c r="O408" s="125">
        <v>0</v>
      </c>
      <c r="P408" s="52">
        <v>0</v>
      </c>
      <c r="Q408" s="125">
        <v>0</v>
      </c>
      <c r="R408" s="52">
        <v>0</v>
      </c>
      <c r="S408" s="125">
        <v>0</v>
      </c>
      <c r="T408" s="52">
        <v>0</v>
      </c>
      <c r="U408" s="3"/>
      <c r="V408" s="25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spans="1:38" s="2" customFormat="1" ht="24.75" customHeight="1" x14ac:dyDescent="0.25">
      <c r="A409" s="51">
        <v>361</v>
      </c>
      <c r="B409" s="12" t="s">
        <v>142</v>
      </c>
      <c r="C409" s="23">
        <f t="shared" si="38"/>
        <v>2487757.62</v>
      </c>
      <c r="D409" s="11">
        <v>124387.88</v>
      </c>
      <c r="E409" s="11">
        <v>245158.1</v>
      </c>
      <c r="F409" s="11">
        <v>1335794.06</v>
      </c>
      <c r="G409" s="11">
        <v>557455.62</v>
      </c>
      <c r="H409" s="11">
        <v>224961.96</v>
      </c>
      <c r="I409" s="11">
        <v>0</v>
      </c>
      <c r="J409" s="11">
        <v>0</v>
      </c>
      <c r="K409" s="117">
        <v>0</v>
      </c>
      <c r="L409" s="11">
        <v>0</v>
      </c>
      <c r="M409" s="125">
        <v>0</v>
      </c>
      <c r="N409" s="52">
        <v>0</v>
      </c>
      <c r="O409" s="125">
        <v>0</v>
      </c>
      <c r="P409" s="52">
        <v>0</v>
      </c>
      <c r="Q409" s="125">
        <v>0</v>
      </c>
      <c r="R409" s="52">
        <v>0</v>
      </c>
      <c r="S409" s="125">
        <v>0</v>
      </c>
      <c r="T409" s="52">
        <v>0</v>
      </c>
      <c r="U409" s="3"/>
      <c r="V409" s="25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spans="1:38" s="2" customFormat="1" ht="24.75" customHeight="1" x14ac:dyDescent="0.25">
      <c r="A410" s="51">
        <v>362</v>
      </c>
      <c r="B410" s="12" t="s">
        <v>143</v>
      </c>
      <c r="C410" s="23">
        <f t="shared" si="38"/>
        <v>2430616.7999999998</v>
      </c>
      <c r="D410" s="11">
        <v>121530.84</v>
      </c>
      <c r="E410" s="11">
        <v>239527.11</v>
      </c>
      <c r="F410" s="11">
        <v>1305112.47</v>
      </c>
      <c r="G410" s="11">
        <v>544651.53</v>
      </c>
      <c r="H410" s="11">
        <v>219794.85</v>
      </c>
      <c r="I410" s="11">
        <v>0</v>
      </c>
      <c r="J410" s="11">
        <v>0</v>
      </c>
      <c r="K410" s="117">
        <v>0</v>
      </c>
      <c r="L410" s="11">
        <v>0</v>
      </c>
      <c r="M410" s="125">
        <v>0</v>
      </c>
      <c r="N410" s="52">
        <v>0</v>
      </c>
      <c r="O410" s="125">
        <v>0</v>
      </c>
      <c r="P410" s="52">
        <v>0</v>
      </c>
      <c r="Q410" s="125">
        <v>0</v>
      </c>
      <c r="R410" s="52">
        <v>0</v>
      </c>
      <c r="S410" s="125">
        <v>0</v>
      </c>
      <c r="T410" s="52">
        <v>0</v>
      </c>
      <c r="U410" s="3"/>
      <c r="V410" s="25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spans="1:38" s="2" customFormat="1" ht="24.75" customHeight="1" x14ac:dyDescent="0.25">
      <c r="A411" s="51">
        <v>363</v>
      </c>
      <c r="B411" s="12" t="s">
        <v>144</v>
      </c>
      <c r="C411" s="23">
        <f t="shared" si="38"/>
        <v>3149122.74</v>
      </c>
      <c r="D411" s="11">
        <v>157456.14000000001</v>
      </c>
      <c r="E411" s="11">
        <v>0</v>
      </c>
      <c r="F411" s="11">
        <v>0</v>
      </c>
      <c r="G411" s="11">
        <v>0</v>
      </c>
      <c r="H411" s="11">
        <v>0</v>
      </c>
      <c r="I411" s="11">
        <v>259618.13</v>
      </c>
      <c r="J411" s="11">
        <v>0</v>
      </c>
      <c r="K411" s="13">
        <v>0</v>
      </c>
      <c r="L411" s="11">
        <v>0</v>
      </c>
      <c r="M411" s="125">
        <v>1021</v>
      </c>
      <c r="N411" s="11">
        <v>2732048.47</v>
      </c>
      <c r="O411" s="125">
        <v>0</v>
      </c>
      <c r="P411" s="11">
        <v>0</v>
      </c>
      <c r="Q411" s="125">
        <v>0</v>
      </c>
      <c r="R411" s="11">
        <v>0</v>
      </c>
      <c r="S411" s="125">
        <v>0</v>
      </c>
      <c r="T411" s="11">
        <v>0</v>
      </c>
      <c r="U411" s="3"/>
      <c r="V411" s="25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spans="1:38" s="2" customFormat="1" ht="24.75" customHeight="1" x14ac:dyDescent="0.25">
      <c r="A412" s="51">
        <v>364</v>
      </c>
      <c r="B412" s="12" t="s">
        <v>145</v>
      </c>
      <c r="C412" s="23">
        <f t="shared" si="38"/>
        <v>3538347.25</v>
      </c>
      <c r="D412" s="11">
        <v>176917.36</v>
      </c>
      <c r="E412" s="11">
        <v>0</v>
      </c>
      <c r="F412" s="11">
        <v>1127090.55</v>
      </c>
      <c r="G412" s="11">
        <v>0</v>
      </c>
      <c r="H412" s="11">
        <v>0</v>
      </c>
      <c r="I412" s="11">
        <v>0</v>
      </c>
      <c r="J412" s="11">
        <v>0</v>
      </c>
      <c r="K412" s="13">
        <v>0</v>
      </c>
      <c r="L412" s="11">
        <v>0</v>
      </c>
      <c r="M412" s="125">
        <v>835</v>
      </c>
      <c r="N412" s="11">
        <v>2234339.34</v>
      </c>
      <c r="O412" s="125">
        <v>0</v>
      </c>
      <c r="P412" s="11">
        <v>0</v>
      </c>
      <c r="Q412" s="125">
        <v>0</v>
      </c>
      <c r="R412" s="11">
        <v>0</v>
      </c>
      <c r="S412" s="125">
        <v>0</v>
      </c>
      <c r="T412" s="11">
        <v>0</v>
      </c>
      <c r="U412" s="3"/>
      <c r="V412" s="25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1:38" s="2" customFormat="1" ht="24.75" customHeight="1" x14ac:dyDescent="0.25">
      <c r="A413" s="51">
        <v>365</v>
      </c>
      <c r="B413" s="12" t="s">
        <v>146</v>
      </c>
      <c r="C413" s="23">
        <f t="shared" si="38"/>
        <v>3619003.21</v>
      </c>
      <c r="D413" s="11">
        <v>180950.16</v>
      </c>
      <c r="E413" s="11">
        <v>0</v>
      </c>
      <c r="F413" s="11">
        <v>1117015.99</v>
      </c>
      <c r="G413" s="11">
        <v>0</v>
      </c>
      <c r="H413" s="11">
        <v>0</v>
      </c>
      <c r="I413" s="11">
        <v>0</v>
      </c>
      <c r="J413" s="11">
        <v>0</v>
      </c>
      <c r="K413" s="13">
        <v>0</v>
      </c>
      <c r="L413" s="11">
        <v>0</v>
      </c>
      <c r="M413" s="125">
        <v>867.4</v>
      </c>
      <c r="N413" s="11">
        <v>2321037.06</v>
      </c>
      <c r="O413" s="125">
        <v>0</v>
      </c>
      <c r="P413" s="11">
        <v>0</v>
      </c>
      <c r="Q413" s="125">
        <v>0</v>
      </c>
      <c r="R413" s="11">
        <v>0</v>
      </c>
      <c r="S413" s="125">
        <v>0</v>
      </c>
      <c r="T413" s="11">
        <v>0</v>
      </c>
      <c r="U413" s="3"/>
      <c r="V413" s="25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spans="1:38" s="2" customFormat="1" ht="24.75" customHeight="1" x14ac:dyDescent="0.25">
      <c r="A414" s="51">
        <v>366</v>
      </c>
      <c r="B414" s="12" t="s">
        <v>147</v>
      </c>
      <c r="C414" s="23">
        <f t="shared" si="38"/>
        <v>1428006.54</v>
      </c>
      <c r="D414" s="11">
        <v>71400.33</v>
      </c>
      <c r="E414" s="11">
        <v>249717.52</v>
      </c>
      <c r="F414" s="11">
        <v>0</v>
      </c>
      <c r="G414" s="11">
        <v>567823.11</v>
      </c>
      <c r="H414" s="11">
        <v>229145.78</v>
      </c>
      <c r="I414" s="11">
        <v>309919.8</v>
      </c>
      <c r="J414" s="11">
        <v>0</v>
      </c>
      <c r="K414" s="117">
        <v>0</v>
      </c>
      <c r="L414" s="11">
        <v>0</v>
      </c>
      <c r="M414" s="125">
        <v>0</v>
      </c>
      <c r="N414" s="52">
        <v>0</v>
      </c>
      <c r="O414" s="125">
        <v>0</v>
      </c>
      <c r="P414" s="52">
        <v>0</v>
      </c>
      <c r="Q414" s="125">
        <v>0</v>
      </c>
      <c r="R414" s="52">
        <v>0</v>
      </c>
      <c r="S414" s="125">
        <v>0</v>
      </c>
      <c r="T414" s="52">
        <v>0</v>
      </c>
      <c r="U414" s="3"/>
      <c r="V414" s="25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spans="1:38" s="2" customFormat="1" ht="24.75" customHeight="1" x14ac:dyDescent="0.25">
      <c r="A415" s="51">
        <v>367</v>
      </c>
      <c r="B415" s="12" t="s">
        <v>148</v>
      </c>
      <c r="C415" s="23">
        <f t="shared" si="38"/>
        <v>25854547.34</v>
      </c>
      <c r="D415" s="11">
        <v>1292727.3700000001</v>
      </c>
      <c r="E415" s="11">
        <v>1473782.67</v>
      </c>
      <c r="F415" s="11">
        <v>7229962.3300000001</v>
      </c>
      <c r="G415" s="11">
        <v>4443144.24</v>
      </c>
      <c r="H415" s="11">
        <v>2472228.85</v>
      </c>
      <c r="I415" s="11">
        <v>0</v>
      </c>
      <c r="J415" s="11">
        <v>0</v>
      </c>
      <c r="K415" s="13">
        <v>0</v>
      </c>
      <c r="L415" s="11">
        <v>0</v>
      </c>
      <c r="M415" s="125">
        <v>1330</v>
      </c>
      <c r="N415" s="11">
        <v>5662274.1699999999</v>
      </c>
      <c r="O415" s="125">
        <v>1362</v>
      </c>
      <c r="P415" s="11">
        <v>3280427.71</v>
      </c>
      <c r="Q415" s="125">
        <v>0</v>
      </c>
      <c r="R415" s="11">
        <v>0</v>
      </c>
      <c r="S415" s="125">
        <v>0</v>
      </c>
      <c r="T415" s="11">
        <v>0</v>
      </c>
      <c r="U415" s="3"/>
      <c r="V415" s="25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spans="1:38" s="74" customFormat="1" ht="24.75" customHeight="1" x14ac:dyDescent="0.25">
      <c r="A416" s="149" t="s">
        <v>51</v>
      </c>
      <c r="B416" s="150"/>
      <c r="C416" s="76">
        <f t="shared" ref="C416" si="39">ROUND(SUM(D416+E416+F416+G416+H416+I416+J416+L416+N416+P416+R416+T416),2)</f>
        <v>247085586.44999999</v>
      </c>
      <c r="D416" s="42">
        <f t="shared" ref="D416:T416" si="40">ROUND(SUM(D342:D415),2)</f>
        <v>12354278.23</v>
      </c>
      <c r="E416" s="42">
        <f t="shared" si="40"/>
        <v>16464748.24</v>
      </c>
      <c r="F416" s="42">
        <f t="shared" si="40"/>
        <v>89655636.409999996</v>
      </c>
      <c r="G416" s="42">
        <f t="shared" si="40"/>
        <v>33594835.490000002</v>
      </c>
      <c r="H416" s="42">
        <f t="shared" si="40"/>
        <v>22488921.120000001</v>
      </c>
      <c r="I416" s="42">
        <f t="shared" si="40"/>
        <v>20048644.379999999</v>
      </c>
      <c r="J416" s="42">
        <f t="shared" si="40"/>
        <v>984546.79</v>
      </c>
      <c r="K416" s="42">
        <f t="shared" si="40"/>
        <v>0</v>
      </c>
      <c r="L416" s="42">
        <f t="shared" si="40"/>
        <v>0</v>
      </c>
      <c r="M416" s="42">
        <f t="shared" si="40"/>
        <v>12452.26</v>
      </c>
      <c r="N416" s="42">
        <f t="shared" si="40"/>
        <v>35423834.799999997</v>
      </c>
      <c r="O416" s="42">
        <f t="shared" si="40"/>
        <v>6348.7</v>
      </c>
      <c r="P416" s="42">
        <f t="shared" si="40"/>
        <v>15892210.4</v>
      </c>
      <c r="Q416" s="42">
        <f t="shared" si="40"/>
        <v>0</v>
      </c>
      <c r="R416" s="42">
        <f t="shared" si="40"/>
        <v>0</v>
      </c>
      <c r="S416" s="42">
        <f t="shared" si="40"/>
        <v>80</v>
      </c>
      <c r="T416" s="42">
        <f t="shared" si="40"/>
        <v>177930.59</v>
      </c>
      <c r="U416" s="8"/>
      <c r="V416" s="31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9" s="74" customFormat="1" ht="24.75" customHeight="1" x14ac:dyDescent="0.25">
      <c r="A417" s="146" t="s">
        <v>52</v>
      </c>
      <c r="B417" s="147"/>
      <c r="C417" s="148"/>
      <c r="D417" s="11"/>
      <c r="E417" s="11"/>
      <c r="F417" s="11"/>
      <c r="G417" s="11"/>
      <c r="H417" s="11"/>
      <c r="I417" s="11"/>
      <c r="J417" s="11"/>
      <c r="K417" s="68"/>
      <c r="L417" s="11"/>
      <c r="M417" s="42"/>
      <c r="N417" s="11"/>
      <c r="O417" s="42"/>
      <c r="P417" s="11"/>
      <c r="Q417" s="42"/>
      <c r="R417" s="11"/>
      <c r="S417" s="68"/>
      <c r="T417" s="11"/>
      <c r="U417" s="8"/>
      <c r="V417" s="31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9" s="90" customFormat="1" ht="24.75" customHeight="1" x14ac:dyDescent="0.25">
      <c r="A418" s="51">
        <v>368</v>
      </c>
      <c r="B418" s="12" t="s">
        <v>381</v>
      </c>
      <c r="C418" s="23">
        <f t="shared" ref="C418:C424" si="41">ROUND(SUM(D418+E418+F418+G418+H418+I418+J418+L418+N418+P418+R418+T418),2)</f>
        <v>2661744</v>
      </c>
      <c r="D418" s="11">
        <v>133087.20000000001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7">
        <v>0</v>
      </c>
      <c r="L418" s="11">
        <v>0</v>
      </c>
      <c r="M418" s="125">
        <v>0</v>
      </c>
      <c r="N418" s="52">
        <v>0</v>
      </c>
      <c r="O418" s="125">
        <v>0</v>
      </c>
      <c r="P418" s="52">
        <v>0</v>
      </c>
      <c r="Q418" s="125">
        <v>480</v>
      </c>
      <c r="R418" s="52">
        <v>2528656.7999999998</v>
      </c>
      <c r="S418" s="125">
        <v>0</v>
      </c>
      <c r="T418" s="52">
        <v>0</v>
      </c>
      <c r="U418" s="14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</row>
    <row r="419" spans="1:39" s="90" customFormat="1" ht="24.75" customHeight="1" x14ac:dyDescent="0.25">
      <c r="A419" s="51">
        <v>369</v>
      </c>
      <c r="B419" s="12" t="s">
        <v>382</v>
      </c>
      <c r="C419" s="23">
        <f t="shared" si="41"/>
        <v>1774496</v>
      </c>
      <c r="D419" s="11">
        <v>88724.800000000003</v>
      </c>
      <c r="E419" s="11">
        <v>0</v>
      </c>
      <c r="F419" s="11">
        <v>0</v>
      </c>
      <c r="G419" s="11">
        <v>0</v>
      </c>
      <c r="H419" s="11">
        <v>0</v>
      </c>
      <c r="I419" s="11">
        <v>0</v>
      </c>
      <c r="J419" s="11">
        <v>0</v>
      </c>
      <c r="K419" s="117">
        <v>0</v>
      </c>
      <c r="L419" s="11">
        <v>0</v>
      </c>
      <c r="M419" s="125">
        <v>0</v>
      </c>
      <c r="N419" s="52">
        <v>0</v>
      </c>
      <c r="O419" s="125">
        <v>0</v>
      </c>
      <c r="P419" s="52">
        <v>0</v>
      </c>
      <c r="Q419" s="125">
        <v>320</v>
      </c>
      <c r="R419" s="52">
        <v>1685771.2</v>
      </c>
      <c r="S419" s="125">
        <v>0</v>
      </c>
      <c r="T419" s="52">
        <v>0</v>
      </c>
      <c r="U419" s="14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</row>
    <row r="420" spans="1:39" s="90" customFormat="1" ht="24.75" customHeight="1" x14ac:dyDescent="0.25">
      <c r="A420" s="51">
        <v>370</v>
      </c>
      <c r="B420" s="12" t="s">
        <v>383</v>
      </c>
      <c r="C420" s="23">
        <f t="shared" si="41"/>
        <v>3559656.56</v>
      </c>
      <c r="D420" s="11">
        <v>177982.83</v>
      </c>
      <c r="E420" s="11">
        <v>0</v>
      </c>
      <c r="F420" s="11">
        <v>853016.93</v>
      </c>
      <c r="G420" s="11">
        <v>0</v>
      </c>
      <c r="H420" s="11">
        <v>0</v>
      </c>
      <c r="I420" s="11">
        <v>0</v>
      </c>
      <c r="J420" s="11">
        <v>0</v>
      </c>
      <c r="K420" s="117">
        <v>0</v>
      </c>
      <c r="L420" s="11">
        <v>0</v>
      </c>
      <c r="M420" s="125">
        <v>0</v>
      </c>
      <c r="N420" s="52">
        <v>0</v>
      </c>
      <c r="O420" s="125">
        <v>0</v>
      </c>
      <c r="P420" s="52">
        <v>0</v>
      </c>
      <c r="Q420" s="125">
        <v>480</v>
      </c>
      <c r="R420" s="52">
        <v>2528656.7999999998</v>
      </c>
      <c r="S420" s="125">
        <v>0</v>
      </c>
      <c r="T420" s="52">
        <v>0</v>
      </c>
      <c r="U420" s="14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</row>
    <row r="421" spans="1:39" s="90" customFormat="1" ht="24.75" customHeight="1" x14ac:dyDescent="0.25">
      <c r="A421" s="51">
        <v>371</v>
      </c>
      <c r="B421" s="12" t="s">
        <v>384</v>
      </c>
      <c r="C421" s="23">
        <f t="shared" si="41"/>
        <v>2868023.24</v>
      </c>
      <c r="D421" s="11">
        <v>143401.16</v>
      </c>
      <c r="E421" s="11">
        <v>0</v>
      </c>
      <c r="F421" s="11">
        <v>0</v>
      </c>
      <c r="G421" s="11">
        <v>0</v>
      </c>
      <c r="H421" s="11">
        <v>0</v>
      </c>
      <c r="I421" s="11">
        <v>195965.28</v>
      </c>
      <c r="J421" s="11">
        <v>0</v>
      </c>
      <c r="K421" s="117">
        <v>0</v>
      </c>
      <c r="L421" s="11">
        <v>0</v>
      </c>
      <c r="M421" s="125">
        <v>0</v>
      </c>
      <c r="N421" s="52">
        <v>0</v>
      </c>
      <c r="O421" s="125">
        <v>0</v>
      </c>
      <c r="P421" s="52">
        <v>0</v>
      </c>
      <c r="Q421" s="125">
        <v>480</v>
      </c>
      <c r="R421" s="52">
        <v>2528656.7999999998</v>
      </c>
      <c r="S421" s="125">
        <v>0</v>
      </c>
      <c r="T421" s="52">
        <v>0</v>
      </c>
      <c r="U421" s="14"/>
      <c r="V421" s="91"/>
      <c r="W421" s="91"/>
      <c r="X421" s="91"/>
      <c r="Y421" s="91"/>
      <c r="Z421" s="91"/>
      <c r="AA421" s="91"/>
      <c r="AB421" s="91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</row>
    <row r="422" spans="1:39" s="90" customFormat="1" ht="24.75" customHeight="1" x14ac:dyDescent="0.25">
      <c r="A422" s="51">
        <v>372</v>
      </c>
      <c r="B422" s="12" t="s">
        <v>385</v>
      </c>
      <c r="C422" s="23">
        <f t="shared" si="41"/>
        <v>2829059.11</v>
      </c>
      <c r="D422" s="11">
        <v>141452.96</v>
      </c>
      <c r="E422" s="11">
        <v>158949.35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7">
        <v>0</v>
      </c>
      <c r="L422" s="11">
        <v>0</v>
      </c>
      <c r="M422" s="125">
        <v>0</v>
      </c>
      <c r="N422" s="52">
        <v>0</v>
      </c>
      <c r="O422" s="125">
        <v>0</v>
      </c>
      <c r="P422" s="52">
        <v>0</v>
      </c>
      <c r="Q422" s="125">
        <v>480</v>
      </c>
      <c r="R422" s="52">
        <v>2528656.7999999998</v>
      </c>
      <c r="S422" s="125">
        <v>0</v>
      </c>
      <c r="T422" s="52">
        <v>0</v>
      </c>
      <c r="U422" s="14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</row>
    <row r="423" spans="1:39" s="134" customFormat="1" ht="24.75" customHeight="1" x14ac:dyDescent="0.25">
      <c r="A423" s="51">
        <v>373</v>
      </c>
      <c r="B423" s="12" t="s">
        <v>437</v>
      </c>
      <c r="C423" s="23">
        <f t="shared" si="41"/>
        <v>1140931.3400000001</v>
      </c>
      <c r="D423" s="11">
        <v>57046.57</v>
      </c>
      <c r="E423" s="11">
        <v>0</v>
      </c>
      <c r="F423" s="11">
        <v>0</v>
      </c>
      <c r="G423" s="11">
        <v>556022.32999999996</v>
      </c>
      <c r="H423" s="11">
        <v>224383.55</v>
      </c>
      <c r="I423" s="11">
        <v>303478.89</v>
      </c>
      <c r="J423" s="11">
        <v>0</v>
      </c>
      <c r="K423" s="117">
        <v>0</v>
      </c>
      <c r="L423" s="11">
        <v>0</v>
      </c>
      <c r="M423" s="125">
        <v>0</v>
      </c>
      <c r="N423" s="52">
        <v>0</v>
      </c>
      <c r="O423" s="125">
        <v>0</v>
      </c>
      <c r="P423" s="52">
        <v>0</v>
      </c>
      <c r="Q423" s="125">
        <v>0</v>
      </c>
      <c r="R423" s="52">
        <v>0</v>
      </c>
      <c r="S423" s="125">
        <v>0</v>
      </c>
      <c r="T423" s="52">
        <v>0</v>
      </c>
      <c r="U423" s="14"/>
      <c r="V423" s="91"/>
      <c r="W423" s="91"/>
      <c r="X423" s="91"/>
      <c r="Y423" s="91"/>
      <c r="Z423" s="91"/>
      <c r="AA423" s="91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</row>
    <row r="424" spans="1:39" s="96" customFormat="1" ht="24.75" customHeight="1" x14ac:dyDescent="0.25">
      <c r="A424" s="151" t="s">
        <v>53</v>
      </c>
      <c r="B424" s="151"/>
      <c r="C424" s="76">
        <f t="shared" si="41"/>
        <v>14833910.25</v>
      </c>
      <c r="D424" s="42">
        <f>ROUND(SUM(D418:D423),2)</f>
        <v>741695.52</v>
      </c>
      <c r="E424" s="42">
        <f>ROUND(SUM(E418:E423),2)</f>
        <v>158949.35</v>
      </c>
      <c r="F424" s="42">
        <f t="shared" ref="F424:T424" si="42">ROUND(SUM(F418:F423),2)</f>
        <v>853016.93</v>
      </c>
      <c r="G424" s="42">
        <f t="shared" si="42"/>
        <v>556022.32999999996</v>
      </c>
      <c r="H424" s="42">
        <f t="shared" si="42"/>
        <v>224383.55</v>
      </c>
      <c r="I424" s="42">
        <f t="shared" si="42"/>
        <v>499444.17</v>
      </c>
      <c r="J424" s="42">
        <f t="shared" si="42"/>
        <v>0</v>
      </c>
      <c r="K424" s="56">
        <f>ROUND(SUM(K418:K423),2)</f>
        <v>0</v>
      </c>
      <c r="L424" s="42">
        <f t="shared" si="42"/>
        <v>0</v>
      </c>
      <c r="M424" s="42">
        <f t="shared" si="42"/>
        <v>0</v>
      </c>
      <c r="N424" s="42">
        <f t="shared" si="42"/>
        <v>0</v>
      </c>
      <c r="O424" s="42">
        <f t="shared" si="42"/>
        <v>0</v>
      </c>
      <c r="P424" s="42">
        <f t="shared" si="42"/>
        <v>0</v>
      </c>
      <c r="Q424" s="42">
        <f t="shared" si="42"/>
        <v>2240</v>
      </c>
      <c r="R424" s="42">
        <f t="shared" si="42"/>
        <v>11800398.4</v>
      </c>
      <c r="S424" s="42">
        <f t="shared" si="42"/>
        <v>0</v>
      </c>
      <c r="T424" s="42">
        <f t="shared" si="42"/>
        <v>0</v>
      </c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</row>
    <row r="425" spans="1:39" s="96" customFormat="1" ht="24.75" customHeight="1" x14ac:dyDescent="0.25">
      <c r="A425" s="146" t="s">
        <v>54</v>
      </c>
      <c r="B425" s="147"/>
      <c r="C425" s="148"/>
      <c r="D425" s="11"/>
      <c r="E425" s="11"/>
      <c r="F425" s="11"/>
      <c r="G425" s="11"/>
      <c r="H425" s="11"/>
      <c r="I425" s="11"/>
      <c r="J425" s="11"/>
      <c r="K425" s="42"/>
      <c r="L425" s="11"/>
      <c r="M425" s="42"/>
      <c r="N425" s="11"/>
      <c r="O425" s="42"/>
      <c r="P425" s="11"/>
      <c r="Q425" s="42"/>
      <c r="R425" s="11"/>
      <c r="S425" s="42"/>
      <c r="T425" s="11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</row>
    <row r="426" spans="1:39" s="101" customFormat="1" ht="24.75" customHeight="1" x14ac:dyDescent="0.25">
      <c r="A426" s="51">
        <v>374</v>
      </c>
      <c r="B426" s="38" t="s">
        <v>320</v>
      </c>
      <c r="C426" s="23">
        <f t="shared" ref="C426:C434" si="43">ROUND(SUM(D426+E426+F426+G426+H426+I426+J426+L426+N426+P426+R426+T426),2)</f>
        <v>8781299.0500000007</v>
      </c>
      <c r="D426" s="11">
        <v>439064.95</v>
      </c>
      <c r="E426" s="11">
        <v>457954.14999999997</v>
      </c>
      <c r="F426" s="11">
        <v>2314927.4700000002</v>
      </c>
      <c r="G426" s="11">
        <v>1406527.87</v>
      </c>
      <c r="H426" s="11">
        <v>784071.86</v>
      </c>
      <c r="I426" s="11">
        <v>581694.48</v>
      </c>
      <c r="J426" s="11">
        <v>0</v>
      </c>
      <c r="K426" s="117">
        <v>0</v>
      </c>
      <c r="L426" s="11">
        <v>0</v>
      </c>
      <c r="M426" s="125">
        <v>0</v>
      </c>
      <c r="N426" s="52">
        <v>0</v>
      </c>
      <c r="O426" s="125">
        <v>0</v>
      </c>
      <c r="P426" s="52">
        <v>0</v>
      </c>
      <c r="Q426" s="125">
        <v>1040.8900000000001</v>
      </c>
      <c r="R426" s="52">
        <v>2797058.27</v>
      </c>
      <c r="S426" s="125">
        <v>0</v>
      </c>
      <c r="T426" s="52">
        <v>0</v>
      </c>
      <c r="U426" s="21"/>
      <c r="V426" s="21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</row>
    <row r="427" spans="1:39" s="101" customFormat="1" ht="24.75" customHeight="1" x14ac:dyDescent="0.25">
      <c r="A427" s="51">
        <v>375</v>
      </c>
      <c r="B427" s="38" t="s">
        <v>321</v>
      </c>
      <c r="C427" s="23">
        <f t="shared" si="43"/>
        <v>29871545.129999999</v>
      </c>
      <c r="D427" s="11">
        <v>1493577.26</v>
      </c>
      <c r="E427" s="11">
        <v>1558345.55</v>
      </c>
      <c r="F427" s="11">
        <v>7877332.0599999996</v>
      </c>
      <c r="G427" s="11">
        <v>4786191.87</v>
      </c>
      <c r="H427" s="11">
        <v>2668072.5299999998</v>
      </c>
      <c r="I427" s="11">
        <v>1979414.33</v>
      </c>
      <c r="J427" s="11">
        <v>0</v>
      </c>
      <c r="K427" s="117">
        <v>0</v>
      </c>
      <c r="L427" s="11">
        <v>0</v>
      </c>
      <c r="M427" s="125">
        <v>0</v>
      </c>
      <c r="N427" s="52">
        <v>0</v>
      </c>
      <c r="O427" s="125">
        <v>0</v>
      </c>
      <c r="P427" s="52">
        <v>0</v>
      </c>
      <c r="Q427" s="125">
        <v>3538.51</v>
      </c>
      <c r="R427" s="52">
        <v>9508611.5299999993</v>
      </c>
      <c r="S427" s="125">
        <v>0</v>
      </c>
      <c r="T427" s="52">
        <v>0</v>
      </c>
      <c r="U427" s="21"/>
      <c r="V427" s="21"/>
      <c r="W427" s="99"/>
      <c r="X427" s="99"/>
      <c r="Y427" s="99"/>
      <c r="Z427" s="99"/>
      <c r="AA427" s="99"/>
      <c r="AB427" s="99"/>
      <c r="AC427" s="99"/>
      <c r="AD427" s="99"/>
      <c r="AE427" s="99"/>
      <c r="AF427" s="99"/>
      <c r="AG427" s="99"/>
      <c r="AH427" s="99"/>
      <c r="AI427" s="99"/>
      <c r="AJ427" s="99"/>
      <c r="AK427" s="99"/>
      <c r="AL427" s="99"/>
    </row>
    <row r="428" spans="1:39" s="101" customFormat="1" ht="24.75" customHeight="1" x14ac:dyDescent="0.25">
      <c r="A428" s="51">
        <v>376</v>
      </c>
      <c r="B428" s="38" t="s">
        <v>414</v>
      </c>
      <c r="C428" s="23">
        <f t="shared" si="43"/>
        <v>174002.42</v>
      </c>
      <c r="D428" s="11">
        <v>8700.1200000000008</v>
      </c>
      <c r="E428" s="11">
        <v>165302.29999999999</v>
      </c>
      <c r="F428" s="11">
        <v>0</v>
      </c>
      <c r="G428" s="11">
        <v>0</v>
      </c>
      <c r="H428" s="11">
        <v>0</v>
      </c>
      <c r="I428" s="11">
        <v>0</v>
      </c>
      <c r="J428" s="11">
        <v>0</v>
      </c>
      <c r="K428" s="117">
        <v>0</v>
      </c>
      <c r="L428" s="11">
        <v>0</v>
      </c>
      <c r="M428" s="125">
        <v>0</v>
      </c>
      <c r="N428" s="52">
        <v>0</v>
      </c>
      <c r="O428" s="125">
        <v>0</v>
      </c>
      <c r="P428" s="52">
        <v>0</v>
      </c>
      <c r="Q428" s="125">
        <v>0</v>
      </c>
      <c r="R428" s="52">
        <v>0</v>
      </c>
      <c r="S428" s="125">
        <v>0</v>
      </c>
      <c r="T428" s="52">
        <v>0</v>
      </c>
      <c r="U428" s="21"/>
      <c r="V428" s="21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</row>
    <row r="429" spans="1:39" s="101" customFormat="1" ht="24.75" customHeight="1" x14ac:dyDescent="0.25">
      <c r="A429" s="51">
        <v>377</v>
      </c>
      <c r="B429" s="38" t="s">
        <v>319</v>
      </c>
      <c r="C429" s="23">
        <f t="shared" si="43"/>
        <v>13950329.98</v>
      </c>
      <c r="D429" s="11">
        <v>697516.5</v>
      </c>
      <c r="E429" s="11">
        <v>1094497.48</v>
      </c>
      <c r="F429" s="11">
        <v>5532611.2199999997</v>
      </c>
      <c r="G429" s="11">
        <v>3361561.83</v>
      </c>
      <c r="H429" s="11">
        <v>1873909.5799999998</v>
      </c>
      <c r="I429" s="11">
        <v>1390233.37</v>
      </c>
      <c r="J429" s="11">
        <v>0</v>
      </c>
      <c r="K429" s="117">
        <v>0</v>
      </c>
      <c r="L429" s="11">
        <v>0</v>
      </c>
      <c r="M429" s="125">
        <v>0</v>
      </c>
      <c r="N429" s="52">
        <v>0</v>
      </c>
      <c r="O429" s="125">
        <v>0</v>
      </c>
      <c r="P429" s="52">
        <v>0</v>
      </c>
      <c r="Q429" s="125">
        <v>0</v>
      </c>
      <c r="R429" s="52">
        <v>0</v>
      </c>
      <c r="S429" s="125">
        <v>0</v>
      </c>
      <c r="T429" s="52">
        <v>0</v>
      </c>
      <c r="U429" s="21"/>
      <c r="V429" s="21"/>
      <c r="W429" s="99"/>
      <c r="X429" s="99"/>
      <c r="Y429" s="99"/>
      <c r="Z429" s="99"/>
      <c r="AA429" s="99"/>
      <c r="AB429" s="99"/>
      <c r="AC429" s="99"/>
      <c r="AD429" s="99"/>
      <c r="AE429" s="99"/>
      <c r="AF429" s="99"/>
      <c r="AG429" s="99"/>
      <c r="AH429" s="99"/>
      <c r="AI429" s="99"/>
      <c r="AJ429" s="99"/>
      <c r="AK429" s="99"/>
      <c r="AL429" s="99"/>
    </row>
    <row r="430" spans="1:39" s="101" customFormat="1" ht="24.75" customHeight="1" x14ac:dyDescent="0.25">
      <c r="A430" s="51">
        <v>378</v>
      </c>
      <c r="B430" s="38" t="s">
        <v>91</v>
      </c>
      <c r="C430" s="23">
        <f t="shared" si="43"/>
        <v>23497347.98</v>
      </c>
      <c r="D430" s="11">
        <v>1174867.3999999999</v>
      </c>
      <c r="E430" s="11">
        <v>1548738.13</v>
      </c>
      <c r="F430" s="11">
        <v>7828767.1399999997</v>
      </c>
      <c r="G430" s="11">
        <v>4756684.3</v>
      </c>
      <c r="H430" s="11">
        <v>2651623.4699999997</v>
      </c>
      <c r="I430" s="11">
        <v>1967210.95</v>
      </c>
      <c r="J430" s="11">
        <v>0</v>
      </c>
      <c r="K430" s="117">
        <v>0</v>
      </c>
      <c r="L430" s="11">
        <v>0</v>
      </c>
      <c r="M430" s="125">
        <v>0</v>
      </c>
      <c r="N430" s="52">
        <v>0</v>
      </c>
      <c r="O430" s="125">
        <v>1273</v>
      </c>
      <c r="P430" s="52">
        <v>3569456.59</v>
      </c>
      <c r="Q430" s="125">
        <v>0</v>
      </c>
      <c r="R430" s="52">
        <v>0</v>
      </c>
      <c r="S430" s="125">
        <v>0</v>
      </c>
      <c r="T430" s="52">
        <v>0</v>
      </c>
      <c r="U430" s="21"/>
      <c r="V430" s="37"/>
      <c r="W430" s="99"/>
      <c r="X430" s="99"/>
      <c r="Y430" s="99"/>
      <c r="Z430" s="99"/>
      <c r="AA430" s="99"/>
      <c r="AB430" s="99"/>
      <c r="AC430" s="99"/>
      <c r="AD430" s="99"/>
      <c r="AE430" s="99"/>
      <c r="AF430" s="99"/>
      <c r="AG430" s="99"/>
      <c r="AH430" s="99"/>
      <c r="AI430" s="99"/>
      <c r="AJ430" s="99"/>
      <c r="AK430" s="99"/>
      <c r="AL430" s="99"/>
    </row>
    <row r="431" spans="1:39" s="101" customFormat="1" ht="24.75" customHeight="1" x14ac:dyDescent="0.25">
      <c r="A431" s="51">
        <v>379</v>
      </c>
      <c r="B431" s="38" t="s">
        <v>322</v>
      </c>
      <c r="C431" s="23">
        <f t="shared" si="43"/>
        <v>15539160.810000001</v>
      </c>
      <c r="D431" s="11">
        <v>776958.04</v>
      </c>
      <c r="E431" s="11">
        <v>0</v>
      </c>
      <c r="F431" s="11">
        <v>5563265.6600000001</v>
      </c>
      <c r="G431" s="11">
        <v>3380187.19</v>
      </c>
      <c r="H431" s="11">
        <v>1884292.32</v>
      </c>
      <c r="I431" s="11">
        <v>1397936.22</v>
      </c>
      <c r="J431" s="11">
        <v>0</v>
      </c>
      <c r="K431" s="117">
        <v>0</v>
      </c>
      <c r="L431" s="11">
        <v>0</v>
      </c>
      <c r="M431" s="125">
        <v>0</v>
      </c>
      <c r="N431" s="52">
        <v>0</v>
      </c>
      <c r="O431" s="125">
        <v>911</v>
      </c>
      <c r="P431" s="52">
        <v>2536521.38</v>
      </c>
      <c r="Q431" s="125">
        <v>0</v>
      </c>
      <c r="R431" s="52">
        <v>0</v>
      </c>
      <c r="S431" s="125">
        <v>0</v>
      </c>
      <c r="T431" s="52">
        <v>0</v>
      </c>
      <c r="U431" s="21"/>
      <c r="V431" s="37"/>
      <c r="W431" s="99"/>
      <c r="X431" s="99"/>
      <c r="Y431" s="99"/>
      <c r="Z431" s="99"/>
      <c r="AA431" s="99"/>
      <c r="AB431" s="99"/>
      <c r="AC431" s="99"/>
      <c r="AD431" s="99"/>
      <c r="AE431" s="99"/>
      <c r="AF431" s="99"/>
      <c r="AG431" s="99"/>
      <c r="AH431" s="99"/>
      <c r="AI431" s="99"/>
      <c r="AJ431" s="99"/>
      <c r="AK431" s="99"/>
      <c r="AL431" s="99"/>
    </row>
    <row r="432" spans="1:39" s="101" customFormat="1" ht="24.75" customHeight="1" x14ac:dyDescent="0.25">
      <c r="A432" s="51">
        <v>380</v>
      </c>
      <c r="B432" s="38" t="s">
        <v>74</v>
      </c>
      <c r="C432" s="23">
        <f t="shared" si="43"/>
        <v>12685407.279999999</v>
      </c>
      <c r="D432" s="11">
        <v>634270.36</v>
      </c>
      <c r="E432" s="11">
        <v>0</v>
      </c>
      <c r="F432" s="11">
        <v>5483839.6399999997</v>
      </c>
      <c r="G432" s="11">
        <v>3331928.69</v>
      </c>
      <c r="H432" s="11">
        <v>1857390.52</v>
      </c>
      <c r="I432" s="11">
        <v>1377978.07</v>
      </c>
      <c r="J432" s="11">
        <v>0</v>
      </c>
      <c r="K432" s="117">
        <v>0</v>
      </c>
      <c r="L432" s="11">
        <v>0</v>
      </c>
      <c r="M432" s="125">
        <v>0</v>
      </c>
      <c r="N432" s="52">
        <v>0</v>
      </c>
      <c r="O432" s="125">
        <v>0</v>
      </c>
      <c r="P432" s="52">
        <v>0</v>
      </c>
      <c r="Q432" s="125">
        <v>0</v>
      </c>
      <c r="R432" s="52">
        <v>0</v>
      </c>
      <c r="S432" s="125">
        <v>0</v>
      </c>
      <c r="T432" s="52">
        <v>0</v>
      </c>
      <c r="U432" s="21"/>
      <c r="V432" s="37"/>
      <c r="W432" s="99"/>
      <c r="X432" s="99"/>
      <c r="Y432" s="99"/>
      <c r="Z432" s="99"/>
      <c r="AA432" s="99"/>
      <c r="AB432" s="99"/>
      <c r="AC432" s="99"/>
      <c r="AD432" s="99"/>
      <c r="AE432" s="99"/>
      <c r="AF432" s="99"/>
      <c r="AG432" s="99"/>
      <c r="AH432" s="99"/>
      <c r="AI432" s="99"/>
      <c r="AJ432" s="99"/>
      <c r="AK432" s="99"/>
      <c r="AL432" s="99"/>
    </row>
    <row r="433" spans="1:38" s="101" customFormat="1" ht="24.75" customHeight="1" x14ac:dyDescent="0.25">
      <c r="A433" s="51">
        <v>381</v>
      </c>
      <c r="B433" s="38" t="s">
        <v>113</v>
      </c>
      <c r="C433" s="23">
        <f t="shared" si="43"/>
        <v>6583541.2800000003</v>
      </c>
      <c r="D433" s="11">
        <v>329177.06</v>
      </c>
      <c r="E433" s="11">
        <v>0</v>
      </c>
      <c r="F433" s="11">
        <v>2603561.4900000002</v>
      </c>
      <c r="G433" s="11">
        <v>1581899.14</v>
      </c>
      <c r="H433" s="11">
        <v>881832.94</v>
      </c>
      <c r="I433" s="11">
        <v>0</v>
      </c>
      <c r="J433" s="11">
        <v>0</v>
      </c>
      <c r="K433" s="117">
        <v>0</v>
      </c>
      <c r="L433" s="11">
        <v>0</v>
      </c>
      <c r="M433" s="125">
        <v>0</v>
      </c>
      <c r="N433" s="52">
        <v>0</v>
      </c>
      <c r="O433" s="125">
        <v>428</v>
      </c>
      <c r="P433" s="52">
        <v>1187070.6499999999</v>
      </c>
      <c r="Q433" s="125">
        <v>0</v>
      </c>
      <c r="R433" s="52">
        <v>0</v>
      </c>
      <c r="S433" s="125">
        <v>0</v>
      </c>
      <c r="T433" s="52">
        <v>0</v>
      </c>
      <c r="U433" s="21"/>
      <c r="V433" s="37"/>
      <c r="W433" s="99"/>
      <c r="X433" s="99"/>
      <c r="Y433" s="99"/>
      <c r="Z433" s="99"/>
      <c r="AA433" s="99"/>
      <c r="AB433" s="99"/>
      <c r="AC433" s="99"/>
      <c r="AD433" s="99"/>
      <c r="AE433" s="99"/>
      <c r="AF433" s="99"/>
      <c r="AG433" s="99"/>
      <c r="AH433" s="99"/>
      <c r="AI433" s="99"/>
      <c r="AJ433" s="99"/>
      <c r="AK433" s="99"/>
      <c r="AL433" s="99"/>
    </row>
    <row r="434" spans="1:38" s="71" customFormat="1" ht="24.75" customHeight="1" x14ac:dyDescent="0.25">
      <c r="A434" s="152" t="s">
        <v>55</v>
      </c>
      <c r="B434" s="153"/>
      <c r="C434" s="76">
        <f t="shared" si="43"/>
        <v>111082633.93000001</v>
      </c>
      <c r="D434" s="42">
        <f>ROUND(SUM(D426:D433),2)</f>
        <v>5554131.6900000004</v>
      </c>
      <c r="E434" s="42">
        <f t="shared" ref="E434:T434" si="44">ROUND(SUM(E426:E433),2)</f>
        <v>4824837.6100000003</v>
      </c>
      <c r="F434" s="42">
        <f t="shared" si="44"/>
        <v>37204304.68</v>
      </c>
      <c r="G434" s="42">
        <f t="shared" si="44"/>
        <v>22604980.890000001</v>
      </c>
      <c r="H434" s="42">
        <f t="shared" si="44"/>
        <v>12601193.220000001</v>
      </c>
      <c r="I434" s="42">
        <f t="shared" si="44"/>
        <v>8694467.4199999999</v>
      </c>
      <c r="J434" s="42">
        <f t="shared" si="44"/>
        <v>0</v>
      </c>
      <c r="K434" s="56">
        <f t="shared" si="44"/>
        <v>0</v>
      </c>
      <c r="L434" s="42">
        <f t="shared" si="44"/>
        <v>0</v>
      </c>
      <c r="M434" s="42">
        <f t="shared" si="44"/>
        <v>0</v>
      </c>
      <c r="N434" s="57">
        <f t="shared" si="44"/>
        <v>0</v>
      </c>
      <c r="O434" s="42">
        <f t="shared" si="44"/>
        <v>2612</v>
      </c>
      <c r="P434" s="57">
        <f t="shared" si="44"/>
        <v>7293048.6200000001</v>
      </c>
      <c r="Q434" s="42">
        <f t="shared" si="44"/>
        <v>4579.3999999999996</v>
      </c>
      <c r="R434" s="57">
        <f t="shared" si="44"/>
        <v>12305669.800000001</v>
      </c>
      <c r="S434" s="42">
        <f t="shared" si="44"/>
        <v>0</v>
      </c>
      <c r="T434" s="57">
        <f t="shared" si="44"/>
        <v>0</v>
      </c>
      <c r="U434" s="6"/>
      <c r="V434" s="27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</sheetData>
  <autoFilter ref="A7:AM434"/>
  <sortState ref="B900:V912">
    <sortCondition ref="B900"/>
  </sortState>
  <mergeCells count="57">
    <mergeCell ref="A10:C10"/>
    <mergeCell ref="A15:B15"/>
    <mergeCell ref="A126:B126"/>
    <mergeCell ref="A87:B87"/>
    <mergeCell ref="A3:A6"/>
    <mergeCell ref="B3:B6"/>
    <mergeCell ref="C3:C5"/>
    <mergeCell ref="E4:I4"/>
    <mergeCell ref="A2:T2"/>
    <mergeCell ref="K4:L5"/>
    <mergeCell ref="M4:N5"/>
    <mergeCell ref="O4:P5"/>
    <mergeCell ref="Q4:R5"/>
    <mergeCell ref="S4:T5"/>
    <mergeCell ref="D3:D5"/>
    <mergeCell ref="E3:T3"/>
    <mergeCell ref="A303:B303"/>
    <mergeCell ref="A88:C88"/>
    <mergeCell ref="A28:B28"/>
    <mergeCell ref="A75:C75"/>
    <mergeCell ref="A112:B112"/>
    <mergeCell ref="A29:C29"/>
    <mergeCell ref="A32:B32"/>
    <mergeCell ref="A329:B329"/>
    <mergeCell ref="A330:C330"/>
    <mergeCell ref="A340:B340"/>
    <mergeCell ref="A417:C417"/>
    <mergeCell ref="A304:C304"/>
    <mergeCell ref="A314:B314"/>
    <mergeCell ref="A315:C315"/>
    <mergeCell ref="A59:C59"/>
    <mergeCell ref="A74:B74"/>
    <mergeCell ref="A191:C191"/>
    <mergeCell ref="A196:B196"/>
    <mergeCell ref="A197:C197"/>
    <mergeCell ref="A127:C127"/>
    <mergeCell ref="A113:C113"/>
    <mergeCell ref="A240:C240"/>
    <mergeCell ref="A8:T8"/>
    <mergeCell ref="A213:C213"/>
    <mergeCell ref="A217:B217"/>
    <mergeCell ref="A218:C218"/>
    <mergeCell ref="A225:B225"/>
    <mergeCell ref="A226:C226"/>
    <mergeCell ref="A232:B232"/>
    <mergeCell ref="A233:C233"/>
    <mergeCell ref="A239:B239"/>
    <mergeCell ref="A16:C16"/>
    <mergeCell ref="A190:B190"/>
    <mergeCell ref="A212:B212"/>
    <mergeCell ref="A33:C33"/>
    <mergeCell ref="A58:B58"/>
    <mergeCell ref="A341:C341"/>
    <mergeCell ref="A416:B416"/>
    <mergeCell ref="A424:B424"/>
    <mergeCell ref="A425:C425"/>
    <mergeCell ref="A434:B434"/>
  </mergeCells>
  <phoneticPr fontId="10" type="noConversion"/>
  <pageMargins left="0.25" right="0.25" top="0.75" bottom="0.75" header="0.3" footer="0.3"/>
  <pageSetup paperSize="9" scale="2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9"/>
  <sheetViews>
    <sheetView zoomScale="70" zoomScaleNormal="70" workbookViewId="0">
      <selection activeCell="B12" sqref="B12"/>
    </sheetView>
  </sheetViews>
  <sheetFormatPr defaultRowHeight="15" x14ac:dyDescent="0.25"/>
  <cols>
    <col min="1" max="1" width="11.28515625" customWidth="1"/>
    <col min="2" max="2" width="25.5703125" customWidth="1"/>
    <col min="3" max="3" width="20.140625" customWidth="1"/>
    <col min="4" max="5" width="17.42578125" customWidth="1"/>
    <col min="6" max="6" width="14.7109375" customWidth="1"/>
    <col min="7" max="7" width="16" customWidth="1"/>
    <col min="8" max="8" width="17" customWidth="1"/>
    <col min="9" max="9" width="16" customWidth="1"/>
    <col min="10" max="10" width="15.140625" customWidth="1"/>
    <col min="11" max="11" width="7.7109375" customWidth="1"/>
    <col min="12" max="12" width="16.7109375" customWidth="1"/>
    <col min="13" max="13" width="8.42578125" customWidth="1"/>
    <col min="14" max="14" width="17.28515625" customWidth="1"/>
    <col min="15" max="15" width="11.42578125" customWidth="1"/>
    <col min="16" max="16" width="16.42578125" customWidth="1"/>
    <col min="17" max="17" width="12.85546875" customWidth="1"/>
    <col min="18" max="18" width="16.42578125" customWidth="1"/>
    <col min="19" max="19" width="11.140625" customWidth="1"/>
    <col min="20" max="20" width="13.7109375" customWidth="1"/>
    <col min="21" max="21" width="56.28515625" customWidth="1"/>
    <col min="22" max="22" width="36" customWidth="1"/>
  </cols>
  <sheetData>
    <row r="3" spans="1:39" s="15" customFormat="1" ht="35.25" customHeight="1" x14ac:dyDescent="0.25">
      <c r="A3" s="175" t="s">
        <v>409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5"/>
      <c r="V3" s="24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9" s="15" customFormat="1" ht="19.5" customHeight="1" x14ac:dyDescent="0.25">
      <c r="A4" s="213" t="s">
        <v>0</v>
      </c>
      <c r="B4" s="215" t="s">
        <v>1</v>
      </c>
      <c r="C4" s="217" t="s">
        <v>2</v>
      </c>
      <c r="D4" s="217" t="s">
        <v>407</v>
      </c>
      <c r="E4" s="219" t="s">
        <v>3</v>
      </c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5"/>
      <c r="V4" s="24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9" s="15" customFormat="1" ht="19.5" customHeight="1" x14ac:dyDescent="0.25">
      <c r="A5" s="213"/>
      <c r="B5" s="215"/>
      <c r="C5" s="217"/>
      <c r="D5" s="217"/>
      <c r="E5" s="221"/>
      <c r="F5" s="221"/>
      <c r="G5" s="221"/>
      <c r="H5" s="221"/>
      <c r="I5" s="221"/>
      <c r="J5" s="111"/>
      <c r="K5" s="207" t="s">
        <v>4</v>
      </c>
      <c r="L5" s="208"/>
      <c r="M5" s="207" t="s">
        <v>5</v>
      </c>
      <c r="N5" s="208"/>
      <c r="O5" s="207" t="s">
        <v>6</v>
      </c>
      <c r="P5" s="208"/>
      <c r="Q5" s="207" t="s">
        <v>7</v>
      </c>
      <c r="R5" s="208"/>
      <c r="S5" s="207" t="s">
        <v>8</v>
      </c>
      <c r="T5" s="211"/>
      <c r="U5" s="5"/>
      <c r="V5" s="24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9" s="15" customFormat="1" ht="31.5" customHeight="1" x14ac:dyDescent="0.25">
      <c r="A6" s="213"/>
      <c r="B6" s="215"/>
      <c r="C6" s="218"/>
      <c r="D6" s="218"/>
      <c r="E6" s="45" t="s">
        <v>13</v>
      </c>
      <c r="F6" s="45" t="s">
        <v>95</v>
      </c>
      <c r="G6" s="45" t="s">
        <v>14</v>
      </c>
      <c r="H6" s="45" t="s">
        <v>15</v>
      </c>
      <c r="I6" s="45" t="s">
        <v>16</v>
      </c>
      <c r="J6" s="45" t="s">
        <v>17</v>
      </c>
      <c r="K6" s="209"/>
      <c r="L6" s="210"/>
      <c r="M6" s="209"/>
      <c r="N6" s="210"/>
      <c r="O6" s="209"/>
      <c r="P6" s="210"/>
      <c r="Q6" s="209"/>
      <c r="R6" s="210"/>
      <c r="S6" s="209"/>
      <c r="T6" s="212"/>
      <c r="U6" s="5"/>
      <c r="V6" s="24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9" s="15" customFormat="1" x14ac:dyDescent="0.25">
      <c r="A7" s="214"/>
      <c r="B7" s="216"/>
      <c r="C7" s="23" t="s">
        <v>9</v>
      </c>
      <c r="D7" s="23" t="s">
        <v>9</v>
      </c>
      <c r="E7" s="46" t="s">
        <v>9</v>
      </c>
      <c r="F7" s="46" t="s">
        <v>9</v>
      </c>
      <c r="G7" s="46" t="s">
        <v>9</v>
      </c>
      <c r="H7" s="46" t="s">
        <v>9</v>
      </c>
      <c r="I7" s="46" t="s">
        <v>9</v>
      </c>
      <c r="J7" s="46" t="s">
        <v>9</v>
      </c>
      <c r="K7" s="46" t="s">
        <v>10</v>
      </c>
      <c r="L7" s="46" t="s">
        <v>9</v>
      </c>
      <c r="M7" s="46" t="s">
        <v>11</v>
      </c>
      <c r="N7" s="46" t="s">
        <v>9</v>
      </c>
      <c r="O7" s="46" t="s">
        <v>11</v>
      </c>
      <c r="P7" s="46" t="s">
        <v>9</v>
      </c>
      <c r="Q7" s="46" t="s">
        <v>11</v>
      </c>
      <c r="R7" s="46" t="s">
        <v>9</v>
      </c>
      <c r="S7" s="46" t="s">
        <v>12</v>
      </c>
      <c r="T7" s="47" t="s">
        <v>9</v>
      </c>
      <c r="U7" s="5"/>
      <c r="V7" s="2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9" s="90" customFormat="1" ht="24.75" customHeight="1" x14ac:dyDescent="0.25">
      <c r="A8" s="51">
        <v>186</v>
      </c>
      <c r="B8" s="12" t="s">
        <v>75</v>
      </c>
      <c r="C8" s="23">
        <f>ROUND(SUM(D8+E8+F8+G8+H8+I8+J8+L8+N8+P8+R8+T8),2)</f>
        <v>6346662.5700000003</v>
      </c>
      <c r="D8" s="11">
        <v>317333.13</v>
      </c>
      <c r="E8" s="11">
        <v>701587.49</v>
      </c>
      <c r="F8" s="11">
        <v>3451870.86</v>
      </c>
      <c r="G8" s="11">
        <v>0</v>
      </c>
      <c r="H8" s="11">
        <v>0</v>
      </c>
      <c r="I8" s="11">
        <v>0</v>
      </c>
      <c r="J8" s="11">
        <v>0</v>
      </c>
      <c r="K8" s="13">
        <v>0</v>
      </c>
      <c r="L8" s="11">
        <v>0</v>
      </c>
      <c r="M8" s="13">
        <v>0</v>
      </c>
      <c r="N8" s="11">
        <v>0</v>
      </c>
      <c r="O8" s="13">
        <v>689.8</v>
      </c>
      <c r="P8" s="11">
        <v>1875871.0867999999</v>
      </c>
      <c r="Q8" s="13">
        <v>0</v>
      </c>
      <c r="R8" s="11">
        <v>0</v>
      </c>
      <c r="S8" s="13">
        <v>0</v>
      </c>
      <c r="T8" s="11">
        <v>0</v>
      </c>
      <c r="U8" s="14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</row>
    <row r="9" spans="1:39" s="90" customFormat="1" ht="24.75" customHeight="1" x14ac:dyDescent="0.25">
      <c r="A9" s="51">
        <v>187</v>
      </c>
      <c r="B9" s="12" t="s">
        <v>84</v>
      </c>
      <c r="C9" s="23">
        <f>ROUND(SUM(D9+E9+F9+G9+H9+I9+J9+L9+N9+P9+R9+T9),2)</f>
        <v>6646378.1399999997</v>
      </c>
      <c r="D9" s="11">
        <v>332318.90999999997</v>
      </c>
      <c r="E9" s="11">
        <v>734719.34</v>
      </c>
      <c r="F9" s="11">
        <v>3614882.44</v>
      </c>
      <c r="G9" s="11">
        <v>0</v>
      </c>
      <c r="H9" s="11">
        <v>0</v>
      </c>
      <c r="I9" s="11">
        <v>0</v>
      </c>
      <c r="J9" s="11">
        <v>0</v>
      </c>
      <c r="K9" s="13">
        <v>0</v>
      </c>
      <c r="L9" s="11">
        <v>0</v>
      </c>
      <c r="M9" s="13">
        <v>0</v>
      </c>
      <c r="N9" s="11">
        <v>0</v>
      </c>
      <c r="O9" s="13">
        <v>596.20000000000005</v>
      </c>
      <c r="P9" s="11">
        <v>1964457.4543999999</v>
      </c>
      <c r="Q9" s="13">
        <v>0</v>
      </c>
      <c r="R9" s="11">
        <v>0</v>
      </c>
      <c r="S9" s="13">
        <v>0</v>
      </c>
      <c r="T9" s="11">
        <v>0</v>
      </c>
      <c r="U9" s="14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</row>
  </sheetData>
  <mergeCells count="12">
    <mergeCell ref="Q5:R6"/>
    <mergeCell ref="S5:T6"/>
    <mergeCell ref="A3:T3"/>
    <mergeCell ref="A4:A7"/>
    <mergeCell ref="B4:B7"/>
    <mergeCell ref="C4:C6"/>
    <mergeCell ref="D4:D6"/>
    <mergeCell ref="E4:T4"/>
    <mergeCell ref="E5:I5"/>
    <mergeCell ref="K5:L6"/>
    <mergeCell ref="M5:N6"/>
    <mergeCell ref="O5:P6"/>
  </mergeCells>
  <pageMargins left="0.25" right="0.25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2017 -2019 с учетом изменений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2017-04-18T12:56:30Z</dcterms:modified>
</cp:coreProperties>
</file>